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bazgierova3793\OneDrive - Moravskoslezský kraj\Fond pro spravedlivou transformaci\Metodika hodnocení\Veřejná výzva\Potenciálně strategické projekty\Metodika\"/>
    </mc:Choice>
  </mc:AlternateContent>
  <xr:revisionPtr revIDLastSave="630" documentId="8_{557BCF1F-9771-4C63-9F43-3D64260819CA}" xr6:coauthVersionLast="44" xr6:coauthVersionMax="46" xr10:uidLastSave="{82B8D865-88EB-4768-9320-2CD8D49CFBDC}"/>
  <bookViews>
    <workbookView xWindow="4320" yWindow="4215" windowWidth="21600" windowHeight="11385" xr2:uid="{B695828D-5113-477B-A513-C884E6F7D4AB}"/>
  </bookViews>
  <sheets>
    <sheet name="Zadavatel (Nositel)" sheetId="1" r:id="rId1"/>
    <sheet name="List1" sheetId="4" r:id="rId2"/>
    <sheet name="Vazba na témata FST" sheetId="2" state="hidden" r:id="rId3"/>
    <sheet name="Soulad se strategiemi" sheetId="3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42" i="1" l="1"/>
  <c r="V144" i="1" l="1"/>
  <c r="V93" i="1" l="1"/>
  <c r="V88" i="1"/>
  <c r="V83" i="1"/>
  <c r="V78" i="1"/>
  <c r="O201" i="1"/>
  <c r="M201" i="1"/>
  <c r="K201" i="1"/>
  <c r="I201" i="1"/>
  <c r="G201" i="1"/>
  <c r="E201" i="1"/>
  <c r="O198" i="1"/>
  <c r="M198" i="1"/>
  <c r="K198" i="1"/>
  <c r="I198" i="1"/>
  <c r="G198" i="1"/>
  <c r="E198" i="1"/>
  <c r="V191" i="1"/>
  <c r="V185" i="1"/>
  <c r="V179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Z169" i="1"/>
  <c r="Y169" i="1"/>
  <c r="Z168" i="1"/>
  <c r="Y168" i="1"/>
  <c r="Z167" i="1"/>
  <c r="Y167" i="1"/>
  <c r="Z166" i="1"/>
  <c r="Y166" i="1"/>
  <c r="Z165" i="1"/>
  <c r="Y165" i="1"/>
  <c r="Z164" i="1"/>
  <c r="Y164" i="1"/>
  <c r="Z163" i="1"/>
  <c r="Y163" i="1"/>
  <c r="Z162" i="1"/>
  <c r="Y162" i="1"/>
  <c r="Z161" i="1"/>
  <c r="Y161" i="1"/>
  <c r="Z160" i="1"/>
  <c r="Y160" i="1"/>
  <c r="Z159" i="1"/>
  <c r="Y159" i="1"/>
  <c r="Z158" i="1"/>
  <c r="Y158" i="1"/>
  <c r="Z157" i="1"/>
  <c r="Y157" i="1"/>
  <c r="Z156" i="1"/>
  <c r="Y156" i="1"/>
  <c r="Z155" i="1"/>
  <c r="Y155" i="1"/>
  <c r="H153" i="1"/>
  <c r="W167" i="1" s="1"/>
  <c r="V132" i="1"/>
  <c r="S125" i="1"/>
  <c r="Q125" i="1"/>
  <c r="O125" i="1"/>
  <c r="M125" i="1"/>
  <c r="K125" i="1"/>
  <c r="I125" i="1"/>
  <c r="G125" i="1"/>
  <c r="U122" i="1"/>
  <c r="U126" i="1" s="1"/>
  <c r="S122" i="1"/>
  <c r="S126" i="1" s="1"/>
  <c r="Q122" i="1"/>
  <c r="Q126" i="1" s="1"/>
  <c r="O122" i="1"/>
  <c r="O126" i="1" s="1"/>
  <c r="M122" i="1"/>
  <c r="M126" i="1" s="1"/>
  <c r="K122" i="1"/>
  <c r="I122" i="1"/>
  <c r="I126" i="1" s="1"/>
  <c r="G122" i="1"/>
  <c r="G126" i="1" s="1"/>
  <c r="V112" i="1"/>
  <c r="V108" i="1"/>
  <c r="V104" i="1"/>
  <c r="V100" i="1"/>
  <c r="V71" i="1"/>
  <c r="V65" i="1"/>
  <c r="V62" i="1"/>
  <c r="V55" i="1"/>
  <c r="V48" i="1"/>
  <c r="K126" i="1" l="1"/>
  <c r="E202" i="1"/>
  <c r="M202" i="1"/>
  <c r="V155" i="1"/>
  <c r="V157" i="1"/>
  <c r="Q159" i="1"/>
  <c r="M161" i="1"/>
  <c r="Q163" i="1"/>
  <c r="Q165" i="1"/>
  <c r="V169" i="1"/>
  <c r="K202" i="1"/>
  <c r="V156" i="1"/>
  <c r="V158" i="1"/>
  <c r="I160" i="1"/>
  <c r="I156" i="1"/>
  <c r="I157" i="1"/>
  <c r="I158" i="1"/>
  <c r="I159" i="1"/>
  <c r="Q155" i="1"/>
  <c r="Q156" i="1"/>
  <c r="Q157" i="1"/>
  <c r="Q158" i="1"/>
  <c r="U159" i="1"/>
  <c r="I162" i="1"/>
  <c r="I161" i="1"/>
  <c r="M167" i="1"/>
  <c r="O162" i="1"/>
  <c r="S164" i="1"/>
  <c r="S166" i="1"/>
  <c r="S168" i="1"/>
  <c r="Q161" i="1"/>
  <c r="V168" i="1"/>
  <c r="U161" i="1"/>
  <c r="K166" i="1"/>
  <c r="W164" i="1"/>
  <c r="W169" i="1"/>
  <c r="K168" i="1"/>
  <c r="J160" i="1"/>
  <c r="M164" i="1"/>
  <c r="O168" i="1"/>
  <c r="I169" i="1"/>
  <c r="V161" i="1"/>
  <c r="O164" i="1"/>
  <c r="W165" i="1"/>
  <c r="W166" i="1"/>
  <c r="V167" i="1"/>
  <c r="M169" i="1"/>
  <c r="W155" i="1"/>
  <c r="R156" i="1"/>
  <c r="N158" i="1"/>
  <c r="K160" i="1"/>
  <c r="S160" i="1"/>
  <c r="W161" i="1"/>
  <c r="V162" i="1"/>
  <c r="M163" i="1"/>
  <c r="Q167" i="1"/>
  <c r="W168" i="1"/>
  <c r="H152" i="1"/>
  <c r="J153" i="1"/>
  <c r="J152" i="1" s="1"/>
  <c r="M156" i="1"/>
  <c r="U156" i="1"/>
  <c r="M158" i="1"/>
  <c r="U158" i="1"/>
  <c r="M160" i="1"/>
  <c r="W160" i="1"/>
  <c r="M162" i="1"/>
  <c r="U162" i="1"/>
  <c r="I164" i="1"/>
  <c r="Q164" i="1"/>
  <c r="V164" i="1"/>
  <c r="M165" i="1"/>
  <c r="O166" i="1"/>
  <c r="V166" i="1"/>
  <c r="U167" i="1"/>
  <c r="Q169" i="1"/>
  <c r="T169" i="1"/>
  <c r="G202" i="1"/>
  <c r="O202" i="1"/>
  <c r="Q160" i="1"/>
  <c r="Q162" i="1"/>
  <c r="K156" i="1"/>
  <c r="S156" i="1"/>
  <c r="W157" i="1"/>
  <c r="K158" i="1"/>
  <c r="S158" i="1"/>
  <c r="W159" i="1"/>
  <c r="K162" i="1"/>
  <c r="S162" i="1"/>
  <c r="M166" i="1"/>
  <c r="T167" i="1"/>
  <c r="I152" i="1"/>
  <c r="M155" i="1"/>
  <c r="O156" i="1"/>
  <c r="W156" i="1"/>
  <c r="M157" i="1"/>
  <c r="O158" i="1"/>
  <c r="W158" i="1"/>
  <c r="M159" i="1"/>
  <c r="O160" i="1"/>
  <c r="V160" i="1"/>
  <c r="W162" i="1"/>
  <c r="W163" i="1"/>
  <c r="K164" i="1"/>
  <c r="I166" i="1"/>
  <c r="I167" i="1"/>
  <c r="U169" i="1"/>
  <c r="I202" i="1"/>
  <c r="G128" i="1"/>
  <c r="T155" i="1"/>
  <c r="P155" i="1"/>
  <c r="L155" i="1"/>
  <c r="H155" i="1"/>
  <c r="K155" i="1"/>
  <c r="S155" i="1"/>
  <c r="O155" i="1"/>
  <c r="N155" i="1"/>
  <c r="J155" i="1"/>
  <c r="U155" i="1"/>
  <c r="T157" i="1"/>
  <c r="P157" i="1"/>
  <c r="L157" i="1"/>
  <c r="H157" i="1"/>
  <c r="O157" i="1"/>
  <c r="S157" i="1"/>
  <c r="K157" i="1"/>
  <c r="R157" i="1"/>
  <c r="N157" i="1"/>
  <c r="J157" i="1"/>
  <c r="I163" i="1"/>
  <c r="I165" i="1"/>
  <c r="I155" i="1"/>
  <c r="U157" i="1"/>
  <c r="T159" i="1"/>
  <c r="P159" i="1"/>
  <c r="L159" i="1"/>
  <c r="H159" i="1"/>
  <c r="S159" i="1"/>
  <c r="O159" i="1"/>
  <c r="K159" i="1"/>
  <c r="V159" i="1"/>
  <c r="R159" i="1"/>
  <c r="N159" i="1"/>
  <c r="J159" i="1"/>
  <c r="T161" i="1"/>
  <c r="P161" i="1"/>
  <c r="L161" i="1"/>
  <c r="H161" i="1"/>
  <c r="O161" i="1"/>
  <c r="S161" i="1"/>
  <c r="K161" i="1"/>
  <c r="N161" i="1"/>
  <c r="J161" i="1"/>
  <c r="V163" i="1"/>
  <c r="V165" i="1"/>
  <c r="K152" i="1"/>
  <c r="T163" i="1"/>
  <c r="P163" i="1"/>
  <c r="L163" i="1"/>
  <c r="H163" i="1"/>
  <c r="S163" i="1"/>
  <c r="O163" i="1"/>
  <c r="K163" i="1"/>
  <c r="T165" i="1"/>
  <c r="P165" i="1"/>
  <c r="L165" i="1"/>
  <c r="H165" i="1"/>
  <c r="O165" i="1"/>
  <c r="S165" i="1"/>
  <c r="K165" i="1"/>
  <c r="U163" i="1"/>
  <c r="U165" i="1"/>
  <c r="R155" i="1"/>
  <c r="H156" i="1"/>
  <c r="L156" i="1"/>
  <c r="P156" i="1"/>
  <c r="T156" i="1"/>
  <c r="H158" i="1"/>
  <c r="L158" i="1"/>
  <c r="P158" i="1"/>
  <c r="T158" i="1"/>
  <c r="H160" i="1"/>
  <c r="L160" i="1"/>
  <c r="P160" i="1"/>
  <c r="T160" i="1"/>
  <c r="R161" i="1"/>
  <c r="H162" i="1"/>
  <c r="L162" i="1"/>
  <c r="P162" i="1"/>
  <c r="T162" i="1"/>
  <c r="J163" i="1"/>
  <c r="N163" i="1"/>
  <c r="R163" i="1"/>
  <c r="H164" i="1"/>
  <c r="L164" i="1"/>
  <c r="P164" i="1"/>
  <c r="T164" i="1"/>
  <c r="J165" i="1"/>
  <c r="N165" i="1"/>
  <c r="R165" i="1"/>
  <c r="H166" i="1"/>
  <c r="L166" i="1"/>
  <c r="P166" i="1"/>
  <c r="T166" i="1"/>
  <c r="J167" i="1"/>
  <c r="N167" i="1"/>
  <c r="R167" i="1"/>
  <c r="H168" i="1"/>
  <c r="L168" i="1"/>
  <c r="P168" i="1"/>
  <c r="T168" i="1"/>
  <c r="J169" i="1"/>
  <c r="N169" i="1"/>
  <c r="R169" i="1"/>
  <c r="U160" i="1"/>
  <c r="U164" i="1"/>
  <c r="O167" i="1"/>
  <c r="S167" i="1"/>
  <c r="O169" i="1"/>
  <c r="S169" i="1"/>
  <c r="Q166" i="1"/>
  <c r="U166" i="1"/>
  <c r="K167" i="1"/>
  <c r="I168" i="1"/>
  <c r="M168" i="1"/>
  <c r="Q168" i="1"/>
  <c r="U168" i="1"/>
  <c r="K169" i="1"/>
  <c r="J156" i="1"/>
  <c r="N156" i="1"/>
  <c r="J158" i="1"/>
  <c r="R158" i="1"/>
  <c r="N160" i="1"/>
  <c r="R160" i="1"/>
  <c r="J162" i="1"/>
  <c r="N162" i="1"/>
  <c r="R162" i="1"/>
  <c r="J164" i="1"/>
  <c r="N164" i="1"/>
  <c r="R164" i="1"/>
  <c r="J166" i="1"/>
  <c r="N166" i="1"/>
  <c r="R166" i="1"/>
  <c r="H167" i="1"/>
  <c r="L167" i="1"/>
  <c r="P167" i="1"/>
  <c r="J168" i="1"/>
  <c r="N168" i="1"/>
  <c r="R168" i="1"/>
  <c r="H169" i="1"/>
  <c r="L169" i="1"/>
  <c r="P169" i="1"/>
  <c r="L153" i="1" l="1"/>
  <c r="N153" i="1" s="1"/>
  <c r="M152" i="1" l="1"/>
  <c r="L152" i="1"/>
  <c r="P153" i="1"/>
  <c r="O152" i="1"/>
  <c r="N152" i="1"/>
  <c r="Q152" i="1" l="1"/>
  <c r="P152" i="1"/>
  <c r="R153" i="1"/>
  <c r="S152" i="1" l="1"/>
  <c r="T153" i="1"/>
  <c r="R152" i="1"/>
  <c r="V153" i="1" l="1"/>
  <c r="V152" i="1" s="1"/>
  <c r="U152" i="1"/>
  <c r="T152" i="1"/>
</calcChain>
</file>

<file path=xl/sharedStrings.xml><?xml version="1.0" encoding="utf-8"?>
<sst xmlns="http://schemas.openxmlformats.org/spreadsheetml/2006/main" count="271" uniqueCount="218">
  <si>
    <t>Nahoru</t>
  </si>
  <si>
    <t>Obsah</t>
  </si>
  <si>
    <t>1. Základní údaje</t>
  </si>
  <si>
    <t xml:space="preserve">2. Tématické zaměření projektu dle FST </t>
  </si>
  <si>
    <t xml:space="preserve">3. Stručný popis projektu – abstrakt </t>
  </si>
  <si>
    <t>4. Aktuální připravenost projektového záměru</t>
  </si>
  <si>
    <t>5. Profil subjektu</t>
  </si>
  <si>
    <t>6. Identifikace cílů, přínosů a dopadů projektu</t>
  </si>
  <si>
    <t>Předběžná studie proveditelnosti potenciálního strategického projektu</t>
  </si>
  <si>
    <t xml:space="preserve">7. Charakteristika věcné části projektu </t>
  </si>
  <si>
    <t xml:space="preserve">8. Transformační potenciál projektu </t>
  </si>
  <si>
    <t>9. Popis stavebně-technického řešení</t>
  </si>
  <si>
    <t xml:space="preserve">10. Celkové náklady projektu </t>
  </si>
  <si>
    <t>11. Spolufinancování</t>
  </si>
  <si>
    <t xml:space="preserve">12. Harmonogram projektu </t>
  </si>
  <si>
    <t>13. Zkušenosti v oblasti řízení projektu</t>
  </si>
  <si>
    <t>14. Analýza rizik a varianty řešení</t>
  </si>
  <si>
    <t>15. Finanční a věcná udržitelnost projektu</t>
  </si>
  <si>
    <t>16. Soulad se strategiemi</t>
  </si>
  <si>
    <t xml:space="preserve">17. Čestné prohlášení </t>
  </si>
  <si>
    <t>Název subjektu</t>
  </si>
  <si>
    <t>Název projektu</t>
  </si>
  <si>
    <t>Kontaktní osoba</t>
  </si>
  <si>
    <t>Telefon</t>
  </si>
  <si>
    <t>Email</t>
  </si>
  <si>
    <t>Předpokládané náklady</t>
  </si>
  <si>
    <t>Období realizace</t>
  </si>
  <si>
    <t>Partneři projektu a jejich kontaktní údaje</t>
  </si>
  <si>
    <t xml:space="preserve">Vyberte tematické zaměření </t>
  </si>
  <si>
    <t>Cílem je popsat stručně a výstižně hlavní aspekty projektu, jeho přínos, výsledky a dopad. Text abstraktu by měl být formulován i s ohledem na to, že může být v budoucnu využít jako podklad pro publicitu.</t>
  </si>
  <si>
    <t xml:space="preserve">Rozsah maximálně 900 znaků (včetně mezer a symbolů). </t>
  </si>
  <si>
    <t>Popište dosud provedené přípravné práce a míru připravenosti projektového záměru.</t>
  </si>
  <si>
    <t>Stručně představte subjekt projektu, uveďte odkaz na internetové informační zdroje o subjektu. 
Uveďte název a stručnou charakteristiku součásti subjektu, která bude realizovat věcnou náplň projektu.</t>
  </si>
  <si>
    <t>Stručná charakteristika subjektu:</t>
  </si>
  <si>
    <t xml:space="preserve">Rozsah maximálně 450 znaků (včetně mezer a symbolů). </t>
  </si>
  <si>
    <t xml:space="preserve">Uveďte všechny přínosy a dopady projektu, které se projeví v krátkodobém, střednědobém a dlouhodobém časovém horizontu (např. vybudování nebo modernizace budovy, laboratoře, studijní programy atp.). 
Cíle projektu stanovte v souladu s principy SMART.
</t>
  </si>
  <si>
    <t>Tento popis musí dále obsahovat:
• Popis předpokládaných kvantitativních i kvalitativních změn v podpořené oblasti, ke kterým dojde prostřednictvím realizace projektu.
• Informace o tom, jaké systémové problémy kraje projekt řeší. Popište návaznost projektového záměru na konkrétní priority/strategie kraje a přínos realizace projektového záměru k jejich řešení/naplnění.</t>
  </si>
  <si>
    <t xml:space="preserve">Rozsah maximálně 3600 znaků (včetně mezer a symbolů). </t>
  </si>
  <si>
    <t>Popis o dopadu projektu podpořte daty (indikátory)</t>
  </si>
  <si>
    <t xml:space="preserve">Popište obsahovou náplň projektu, předpokládané aktivity a vazbu na transformaci kraje a zdůvodněte realizaci projektu. Z popisu musí být zřejmé, že projektový záměr představuje v místě a čase logicky provázaný celek. Popis musí obsahovat: 
• Popis předpokládaných aktivit a jejich návaznosti v zájmu naplnění definovaných cílů projektového záměru.
• Vysvětlení a zdůvodnění nezbytnosti investic do pořízení či modernizace infrastruktury pro úspěšnou realizaci projektového záměru s ohledem na výchozí situaci a plán dosažení cíle projektu.
• Zdůvodnění zapojení subjektu do projektu a popis způsobu jejich zapojení.
</t>
  </si>
  <si>
    <t>8. Transformační potenciál projektu</t>
  </si>
  <si>
    <t>Popište transformační potenciál projektu z pohledu dopadu na restrukturalizaci kraje a jeho ekonomiku, zaměstnanost, znovuvyužití území po těžbě a jedinečnost projektu v rámci regionu či ČR.
V rámci této kapitoly budou poskytnuty informace nutné pro vyhodnocení naplnění následujících kritérií transformačního potenciálu projektu:
• Dopad na lokální ekonomiku a restrukturalizaci kraje (váha 30 %) 
• Dopad na zaměstnanost (váha 30 %) 
• Dopad na znovuvyužití území po těžbě (váha 30 %)
• Inovační potenciál (váha 10 %)</t>
  </si>
  <si>
    <t>Dopad na lokální ekonomiku a restrukturalizaci kraje</t>
  </si>
  <si>
    <t>Popiště vazbu na zlepšení výkonnosti podniků, vznik a rozvoj firem v jedné z oblastí chytré specializace (dle RIS) příslušného kraje, vytvoření a rozvoj infrastruktury pro vznik, rozvoj podniků, vytvoření ekosystému technologických nebo společenských inovací, výzkum, vývoj a inovace s cílem tvorby nových znalostí a zavádění a šíření nejnovějších technologií v oblastech s vazbou na Green Deal a transformaci.</t>
  </si>
  <si>
    <t>Dopad na zaměstnanost</t>
  </si>
  <si>
    <t xml:space="preserve">Popište vazbu na rekvalifikaci či zvyšování kvalifikace zaměstnanců včetně bývalých zaměstnanců odvětví těžby uhlí, vytvoření nových či inovovaných pracovních míst s vyšší přidanou hodnotou, zvyšování uplatnitelnosti absolventů na trhu práce. </t>
  </si>
  <si>
    <t>Dopad na znovuvyužití území po těžbě</t>
  </si>
  <si>
    <t>Popište vazbu na udržitelný rozvoj území, využití brownfieldů, ochranu a využití potenicálu krajiny, soulad s urbanistickými hodnotami a zvyšování enviromentální odpovědnosti</t>
  </si>
  <si>
    <t xml:space="preserve">Inovační potenciál </t>
  </si>
  <si>
    <t>Popište vazbu na jedinečnost projektu - strategický projekt by měl být svým zaměřením, rozsahem či jinými charakteristikami unikátní, přičemž tato unikátnost vylučuje konkurenci s jinými podobnými projekty</t>
  </si>
  <si>
    <t>Popis musí obsahovat vazbu jak na komplexní investiční strategii subjektu, tak na materiálně-technické zázemí projektem dotčených součástí subjektu – technické zdůvodnění realizace projektu (nevyhovující technický stav, zdůvodnění navyšování prostorových kapacit, urbanistické uspořádání, související infrastrukturní projekty apod.).
Je nutné uvést podrobné zdůvodnění potřebnosti jednotlivých řešení, investice do přístrojového vybavení a podrobný popis využití tohoto vybavení v rámci projektu. 
Jednotlivé části vyplňte dle relevantnosti typu projektu (investiční/neinvestiční).</t>
  </si>
  <si>
    <t>Lokalizace projektu</t>
  </si>
  <si>
    <t>Popište lokalizaci a urbanistický koncept řešení projektu, lokální kontext projektu, spádové území, dopravní a jinou dostupnost apod.</t>
  </si>
  <si>
    <t>Stavebně-technická část projektu</t>
  </si>
  <si>
    <t xml:space="preserve">Uveďte podrobný popis aktivit v rámci architektonické a stavebně-technické části předmětu projektu a jejich zdůvodnění. Doplňte popis stavebních prací, výstupy stavebně technické části projektu včetně jejich časového harmonogramu. 
Uveďte rozpočet stavebních výdajů. U neinvestičního projektu uveďte "nerelevantní".
</t>
  </si>
  <si>
    <t>Pořízení vybavení a zařízení</t>
  </si>
  <si>
    <t xml:space="preserve">Specifikujte pořizované vybavení a další zařízení. Doplňte zdůvodnění potřeby, účel využití a časový harmonogram pořizování technického a přístrojového vybavení v podobě funkčních celků. Dále uveďte popis využití stávajícího přístrojového vybavení a zařízení subjektu vzhledem k nárokům projektového záměru. Uveďte vazbu jednotlivých zařízení na infrastrukturní/stavební části projektu. V rámci plánovaného přístrojového vybavení budou také uvedeny vazby na vzdělávací/výzkumné zaměření projektu.
</t>
  </si>
  <si>
    <t>Připravenost projektu k realizaci</t>
  </si>
  <si>
    <t>Popište současné majetkoprávní vztahy k nemovitostem, v rámci nichž bude projekt realizován nebo jsou předmětem projektového záměru. Zohledněte a uveďte věcná břemena vážící se k těmto nemovitostem.
Popište, jaké stavebně-povolovací řízení bude projektový záměr vyžadovat.
Uveďte informaci o stavu, v jakém se aktuálně nachází stavebně-povolovací řízení.
V případě nestavebních projektů popište technickou a stavební připravenost prostor, do nichž je plánováno umístění pořizovaného zařízení a vybavení.</t>
  </si>
  <si>
    <t>Uveďte předpokládané náklady projektu do tabulky.</t>
  </si>
  <si>
    <t>Druh výdaje</t>
  </si>
  <si>
    <t>Rok N</t>
  </si>
  <si>
    <t>Rok N+1</t>
  </si>
  <si>
    <t>Rok N+2</t>
  </si>
  <si>
    <t>Rok N+3</t>
  </si>
  <si>
    <t>Rok N+4</t>
  </si>
  <si>
    <t>Rok N+5</t>
  </si>
  <si>
    <t>Rok N+6</t>
  </si>
  <si>
    <t>Rok N+7</t>
  </si>
  <si>
    <t>Investice</t>
  </si>
  <si>
    <t>Pořízení/vybudování/ modernizace stavby</t>
  </si>
  <si>
    <t>Přístrojové vybavení</t>
  </si>
  <si>
    <t>Ostatní investiční výdaje</t>
  </si>
  <si>
    <t>Investice celkem</t>
  </si>
  <si>
    <t>Neinvestice</t>
  </si>
  <si>
    <t>Mzdy realizačního týmu</t>
  </si>
  <si>
    <t>Ostatní neinvestiční výdaje</t>
  </si>
  <si>
    <t>Neinvestice celkem</t>
  </si>
  <si>
    <t>Celkové výdaje projektu (investice + neinvestice)</t>
  </si>
  <si>
    <t>Celkové výdaje projektu za celou dobu realizace</t>
  </si>
  <si>
    <t>Komentář k výdajům</t>
  </si>
  <si>
    <t>Podrobněji rozveďte jednotlivé skupiny výdajů (zejména položky Ostatní investiční/neinvestiční výdaje).</t>
  </si>
  <si>
    <r>
      <t xml:space="preserve">Uveďte maximální podíl připadající na spolufinancování projektu z vlastních zdrojů, za kterých je možné projekt realizovat. Zbývající část připadá na podíl spolufinancování z EU (případně státního rozpočtu). 
</t>
    </r>
    <r>
      <rPr>
        <b/>
        <i/>
        <sz val="11"/>
        <rFont val="Calibri"/>
        <family val="2"/>
        <charset val="238"/>
        <scheme val="minor"/>
      </rPr>
      <t xml:space="preserve">Míra podpory z EU bude maximálně 85 % u projektů, které nezakládají veřejnou podporu. Výše podpory se liší podle typu příjemce a předmětu podpory. Požadovaná míra podpory musí být v souladu s veřejnou podporou.  </t>
    </r>
  </si>
  <si>
    <t>Podíl vlastního spolufinancování (%)</t>
  </si>
  <si>
    <t>Bližší komentář ke zdroji/zdrojům spolufinancování</t>
  </si>
  <si>
    <t>Komentář ke spolufinancování</t>
  </si>
  <si>
    <t xml:space="preserve">V případě, že při nižší míře dotace nebude možné zajistit finanční udržitelnosti projektu, uveďte zdůvodnění této skutečnosti.  </t>
  </si>
  <si>
    <t>Orientačně vymezte základní časové úseky projektu ve smyslu přípravné fáze, realizační fáze a provozní fáze s ohledem na jednotlivé investiční akce, resp. etapy. Harmonogram znázorněte pomocí Ganttova diagramu.
Vezměte v potaz následující parametry: Maximální možná délka realizace je 7 let. Nejzazší termín ukončení fyzické realizace projektu a zahájení provozní fáze je rok 2027.
Výchozím bodem bude zahájení realizace projektu v roce „N“. Všechny fáze projektu budou vztaženy k roku „N“ s uvedením počtu roků od zahájení realizace projektu (např. předpokládané datum zahájení projektu v roce „N“, předpokládané datum ukončení sedmiletého projektu „N+6“).</t>
  </si>
  <si>
    <t>Ganttův diagram</t>
  </si>
  <si>
    <t>Rok N:</t>
  </si>
  <si>
    <t>Pořadí a název fáze</t>
  </si>
  <si>
    <t>Začátek fáze</t>
  </si>
  <si>
    <t>Konec fáze</t>
  </si>
  <si>
    <t>1. pol.</t>
  </si>
  <si>
    <t>2. pol.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</si>
  <si>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</si>
  <si>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</si>
  <si>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</si>
  <si>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</si>
  <si>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</si>
  <si>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</si>
  <si>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</si>
  <si>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</si>
  <si>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</si>
  <si>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</si>
  <si>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</si>
  <si>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</si>
  <si>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</si>
  <si>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</si>
  <si>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</si>
  <si>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</si>
  <si>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</si>
  <si>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</si>
  <si>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</si>
  <si>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</si>
  <si>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Popište zkušenosti subjektu s realizací investičních/neinvestičních projektů v objemu nad 50 mil. Kč v posledních 10 letech.</t>
  </si>
  <si>
    <t xml:space="preserve">Popište hlavní potenciální rizika, která mohou v projektu nastat. Rizika budou definována zejména pro oblast stavební a plánovací, technickou, právní, organizační, lidské zdroje a udržitelnost projektu. Identifikaci hlavních potenciálních rizik doplňte komentářem a uveďte plánovaná opatření nezbytná k eliminaci rizik projektu.  </t>
  </si>
  <si>
    <t>Popište, jak bude zajištěna udržitelnost projektu nejméně po dobu pěti let od ukončení realizace projektu. Uveďte, z jakých zdrojů bude zajištěna finanční udržitelnost projektu. Dále uveďte plánovaná opatření, která přispějí k věcné udržitelnosti aktivit a výstupů projektu.</t>
  </si>
  <si>
    <t>Doplňte plánované přijmy a výdaje po konci projektu</t>
  </si>
  <si>
    <t>Příjmy</t>
  </si>
  <si>
    <t>Dotace</t>
  </si>
  <si>
    <t>Příjmy celkem</t>
  </si>
  <si>
    <t>Výdaje</t>
  </si>
  <si>
    <t>Realizační výdaje</t>
  </si>
  <si>
    <t>Provozní výdaje</t>
  </si>
  <si>
    <t>Výdaj celkem</t>
  </si>
  <si>
    <t>Finanční Cash-flow</t>
  </si>
  <si>
    <t xml:space="preserve">Soulad se Strategií rozvoje Moravskoslezského kraje na léta 2019-2027. Z rozevíracího seznamu zvolte jeden hlavní soulad a případně jeden vedlejší. </t>
  </si>
  <si>
    <t xml:space="preserve">Soulad se Strategií hospodářské restrukturalizace Ústeckého, Karlovarského a Moravskoslezského kraje (RE:START). Z rozevíracího seznamu zvolte jeden hlavní soulad a případně jeden vedlejší. </t>
  </si>
  <si>
    <t>17. Čestné prohlášení</t>
  </si>
  <si>
    <t>Nejsem podnikem v obtížích ve smyslu čl. 2 odst. 18 nařízení Komise (EU) č. 651/2014 ze dne 17. června 2014, kterým se v souladu s články 107 a 108 Smlouvy prohlašují určité kategorie podpory za slučitelné s vnitřním trhem (GBER)</t>
  </si>
  <si>
    <t>☒</t>
  </si>
  <si>
    <t>Nejsem v úpadku nebo likvidaci</t>
  </si>
  <si>
    <t>Nemám žádné závazky po splatnosti vůči státním a veřejným rozpočtům nebo nedoplatky na daních</t>
  </si>
  <si>
    <t>Nejsem obchodní společnost ve střetu zájmů ve smyslu zákona č. 159/2006 Sb., o střetu zájmů, v platném znění, včetně omezení stanovené § 4c zákona</t>
  </si>
  <si>
    <t>Tématické zaměření projektu dle FST</t>
  </si>
  <si>
    <t>1. produktivní investice do malých a středních podniků, včetně začínajících podniků, které vedou k hospodářské diverzifikaci, modernizaci a přeměně</t>
  </si>
  <si>
    <t>2. investice do zakládání nových podniků, mimo jiné prostřednictvím podnikatelských inkubátorů a poradenských služeb vedoucích k vytváření pracovních míst</t>
  </si>
  <si>
    <t>3. investice do výzkumu a inovací včetně investic do univerzit a veřejných výzkumných institucí a podpora přenosu pokročilých technologií</t>
  </si>
  <si>
    <t>4. investice do zavádění technologií i do systémů a infrastruktur pro cenově dostupnou čistou energii, včetně technologií skladování energie, do snižování emisí skleníkových plynů,</t>
  </si>
  <si>
    <t>5. investice do digitalizace, digitálních inovací a digitálního propojení</t>
  </si>
  <si>
    <t>6. investice do regenerace a dekontaminace brownfieldů, obnovy půdy a případně zelené infrastruktury a projektů obnovy s přihlédnutím k zásadě „znečišťovatel platí“</t>
  </si>
  <si>
    <t>7. investice do posílení oběhového hospodářství mimo jiné předcházením vzniku odpadů, jejich snižováním, účinným využíváním zdrojů, opětovným používáním a recyklací</t>
  </si>
  <si>
    <t>8. zvyšování kvalifikace a rekvalifikace pracovníků</t>
  </si>
  <si>
    <t>9. pomoc uchazečům o zaměstnání při hledání zaměstnání</t>
  </si>
  <si>
    <t>10. aktivní začleňování uchazečů o zaměstnání</t>
  </si>
  <si>
    <t>11. investice do udržitelné místní mobility včetně dekarbonizace sektoru místní dopravy</t>
  </si>
  <si>
    <t xml:space="preserve">12. další činnosti v oblasti vzdělávání a sociálního začlenění, včetně, je-li to řádně odůvodněné, infrastruktury pro účely školicích středisek, zařízení péče o děti a starší lidi, jak bude uvedeno PSÚT </t>
  </si>
  <si>
    <t>Strategie rozvoje Moravskoslezského kraje 2019-2027</t>
  </si>
  <si>
    <t>Strategie hospodářské restrukturalizace MSK, KVK, ÚK (RE:START)</t>
  </si>
  <si>
    <t>Prioritní oblast</t>
  </si>
  <si>
    <t xml:space="preserve">Strategická oblast změny </t>
  </si>
  <si>
    <t xml:space="preserve">Pilíř </t>
  </si>
  <si>
    <t xml:space="preserve">Strategické cíle </t>
  </si>
  <si>
    <t>Podnikavější a inovativnější kraj</t>
  </si>
  <si>
    <r>
      <t xml:space="preserve">1.1 </t>
    </r>
    <r>
      <rPr>
        <sz val="11"/>
        <rFont val="Segoe UI"/>
        <family val="2"/>
        <charset val="238"/>
      </rPr>
      <t>Podnikaví lidé</t>
    </r>
  </si>
  <si>
    <t>Podnikání a inovace</t>
  </si>
  <si>
    <r>
      <rPr>
        <b/>
        <sz val="11"/>
        <rFont val="Segoe UI"/>
        <family val="2"/>
        <charset val="238"/>
      </rPr>
      <t>A.1</t>
    </r>
    <r>
      <rPr>
        <sz val="11"/>
        <rFont val="Segoe UI"/>
        <family val="2"/>
        <charset val="238"/>
      </rPr>
      <t xml:space="preserve"> Růst podniků a jejich pronikání na nové trhy, vyšší odolnost při změnách na trzích</t>
    </r>
  </si>
  <si>
    <r>
      <t xml:space="preserve">1.2 </t>
    </r>
    <r>
      <rPr>
        <sz val="11"/>
        <rFont val="Segoe UI"/>
        <family val="2"/>
        <charset val="238"/>
      </rPr>
      <t>Vznik a růst firem</t>
    </r>
  </si>
  <si>
    <r>
      <rPr>
        <b/>
        <sz val="11"/>
        <rFont val="Segoe UI"/>
        <family val="2"/>
        <charset val="238"/>
      </rPr>
      <t>A.2</t>
    </r>
    <r>
      <rPr>
        <sz val="11"/>
        <rFont val="Segoe UI"/>
        <family val="2"/>
        <charset val="238"/>
      </rPr>
      <t xml:space="preserve"> Vznik nových firem a jejich větší úspěšnost</t>
    </r>
  </si>
  <si>
    <r>
      <t xml:space="preserve">1.3 </t>
    </r>
    <r>
      <rPr>
        <sz val="11"/>
        <rFont val="Segoe UI"/>
        <family val="2"/>
        <charset val="238"/>
      </rPr>
      <t>Podnikatelský a inovační ekosystém</t>
    </r>
  </si>
  <si>
    <r>
      <rPr>
        <b/>
        <sz val="11"/>
        <rFont val="Segoe UI"/>
        <family val="2"/>
        <charset val="238"/>
      </rPr>
      <t xml:space="preserve">A.3 </t>
    </r>
    <r>
      <rPr>
        <sz val="11"/>
        <rFont val="Segoe UI"/>
        <family val="2"/>
        <charset val="238"/>
      </rPr>
      <t>Vyšší inovační výkonnost ekonomiky, více inovativních firem</t>
    </r>
  </si>
  <si>
    <r>
      <t xml:space="preserve">1.4 </t>
    </r>
    <r>
      <rPr>
        <sz val="11"/>
        <rFont val="Segoe UI"/>
        <family val="2"/>
        <charset val="238"/>
      </rPr>
      <t>Výzkum a vývoj</t>
    </r>
  </si>
  <si>
    <r>
      <rPr>
        <b/>
        <sz val="11"/>
        <rFont val="Segoe UI"/>
        <family val="2"/>
        <charset val="238"/>
      </rPr>
      <t>A.4</t>
    </r>
    <r>
      <rPr>
        <sz val="11"/>
        <rFont val="Segoe UI"/>
        <family val="2"/>
        <charset val="238"/>
      </rPr>
      <t xml:space="preserve"> Stabilizace a rozvoj stávajících velkých firem</t>
    </r>
  </si>
  <si>
    <r>
      <t xml:space="preserve">1.5 </t>
    </r>
    <r>
      <rPr>
        <sz val="11"/>
        <rFont val="Segoe UI"/>
        <family val="2"/>
        <charset val="238"/>
      </rPr>
      <t>Velké firmy</t>
    </r>
  </si>
  <si>
    <r>
      <rPr>
        <b/>
        <sz val="14"/>
        <rFont val="Segoe UI"/>
        <family val="2"/>
        <charset val="238"/>
      </rPr>
      <t>Přímé zahraniční investi</t>
    </r>
    <r>
      <rPr>
        <b/>
        <sz val="13"/>
        <rFont val="Segoe UI"/>
        <family val="2"/>
        <charset val="238"/>
      </rPr>
      <t>ce</t>
    </r>
  </si>
  <si>
    <r>
      <rPr>
        <b/>
        <sz val="11"/>
        <rFont val="Segoe UI"/>
        <family val="2"/>
        <charset val="238"/>
      </rPr>
      <t>B.1</t>
    </r>
    <r>
      <rPr>
        <sz val="11"/>
        <rFont val="Segoe UI"/>
        <family val="2"/>
        <charset val="238"/>
      </rPr>
      <t xml:space="preserve"> Kvalitní a atraktivní podnikatelské prostředí vstřícné k investorům</t>
    </r>
  </si>
  <si>
    <t>Vzdělanější a zaměstnanější kraj</t>
  </si>
  <si>
    <r>
      <t xml:space="preserve">2.1 </t>
    </r>
    <r>
      <rPr>
        <sz val="11"/>
        <rFont val="Segoe UI"/>
        <family val="2"/>
        <charset val="238"/>
      </rPr>
      <t>Moderní vzdělávání a kompetence pro život</t>
    </r>
  </si>
  <si>
    <r>
      <rPr>
        <b/>
        <sz val="11"/>
        <rFont val="Segoe UI"/>
        <family val="2"/>
        <charset val="238"/>
      </rPr>
      <t>B.2</t>
    </r>
    <r>
      <rPr>
        <sz val="11"/>
        <rFont val="Segoe UI"/>
        <family val="2"/>
        <charset val="238"/>
      </rPr>
      <t xml:space="preserve"> Nabídka kvalitních a dostupných průmyslových/podnikatelských nemovitostí</t>
    </r>
  </si>
  <si>
    <r>
      <t xml:space="preserve">2.2 </t>
    </r>
    <r>
      <rPr>
        <sz val="11"/>
        <rFont val="Segoe UI"/>
        <family val="2"/>
        <charset val="238"/>
      </rPr>
      <t>Atraktivní vysoké školy</t>
    </r>
  </si>
  <si>
    <r>
      <rPr>
        <b/>
        <sz val="11"/>
        <rFont val="Segoe UI"/>
        <family val="2"/>
        <charset val="238"/>
      </rPr>
      <t>B.3</t>
    </r>
    <r>
      <rPr>
        <sz val="11"/>
        <rFont val="Segoe UI"/>
        <family val="2"/>
        <charset val="238"/>
      </rPr>
      <t xml:space="preserve"> Kvalitní a profesionální služby pro (vnější) investory</t>
    </r>
  </si>
  <si>
    <r>
      <t xml:space="preserve">2.3 </t>
    </r>
    <r>
      <rPr>
        <sz val="11"/>
        <rFont val="Segoe UI"/>
        <family val="2"/>
        <charset val="238"/>
      </rPr>
      <t>Kariérové poradenství</t>
    </r>
  </si>
  <si>
    <t>Výzkum a  vývoj</t>
  </si>
  <si>
    <r>
      <rPr>
        <b/>
        <sz val="11"/>
        <rFont val="Segoe UI"/>
        <family val="2"/>
        <charset val="238"/>
      </rPr>
      <t>C.1</t>
    </r>
    <r>
      <rPr>
        <sz val="11"/>
        <rFont val="Segoe UI"/>
        <family val="2"/>
        <charset val="238"/>
      </rPr>
      <t xml:space="preserve"> Otevřenější a relevantnější VaV</t>
    </r>
  </si>
  <si>
    <r>
      <t xml:space="preserve">2.4 </t>
    </r>
    <r>
      <rPr>
        <sz val="11"/>
        <rFont val="Segoe UI"/>
        <family val="2"/>
        <charset val="238"/>
      </rPr>
      <t>Kvalitní pracovní místa</t>
    </r>
  </si>
  <si>
    <r>
      <rPr>
        <b/>
        <sz val="11"/>
        <rFont val="Segoe UI"/>
        <family val="2"/>
        <charset val="238"/>
      </rPr>
      <t>C.2</t>
    </r>
    <r>
      <rPr>
        <sz val="11"/>
        <rFont val="Segoe UI"/>
        <family val="2"/>
        <charset val="238"/>
      </rPr>
      <t xml:space="preserve"> Výkonnější a atraktivnější VaV</t>
    </r>
  </si>
  <si>
    <r>
      <t xml:space="preserve">2.5 </t>
    </r>
    <r>
      <rPr>
        <sz val="11"/>
        <rFont val="Segoe UI"/>
        <family val="2"/>
        <charset val="238"/>
      </rPr>
      <t>Inovace při snižování dlouhodobé nezaměstnanosti</t>
    </r>
  </si>
  <si>
    <t>Lidské zdroje</t>
  </si>
  <si>
    <r>
      <rPr>
        <b/>
        <sz val="11"/>
        <rFont val="Segoe UI"/>
        <family val="2"/>
        <charset val="238"/>
      </rPr>
      <t>D.1</t>
    </r>
    <r>
      <rPr>
        <sz val="11"/>
        <rFont val="Segoe UI"/>
        <family val="2"/>
        <charset val="238"/>
      </rPr>
      <t xml:space="preserve"> Více lepších pracovních příležitostí (high-skilled)</t>
    </r>
  </si>
  <si>
    <t>Zdravější a soudržnější kraj</t>
  </si>
  <si>
    <r>
      <t xml:space="preserve">3.1 </t>
    </r>
    <r>
      <rPr>
        <sz val="11"/>
        <rFont val="Segoe UI"/>
        <family val="2"/>
        <charset val="238"/>
      </rPr>
      <t>Kvalitní a vysoce odborná zdravotní péče</t>
    </r>
  </si>
  <si>
    <r>
      <rPr>
        <b/>
        <sz val="11"/>
        <rFont val="Segoe UI"/>
        <family val="2"/>
        <charset val="238"/>
      </rPr>
      <t xml:space="preserve">D.2 </t>
    </r>
    <r>
      <rPr>
        <sz val="11"/>
        <rFont val="Segoe UI"/>
        <family val="2"/>
        <charset val="238"/>
      </rPr>
      <t>Více obyvatel lépe připravených na práci (medium-skilled)</t>
    </r>
  </si>
  <si>
    <r>
      <t xml:space="preserve">3.2 </t>
    </r>
    <r>
      <rPr>
        <sz val="11"/>
        <rFont val="Segoe UI"/>
        <family val="2"/>
        <charset val="238"/>
      </rPr>
      <t>Prevence a zdravý životní styl</t>
    </r>
  </si>
  <si>
    <r>
      <rPr>
        <b/>
        <sz val="11"/>
        <rFont val="Segoe UI"/>
        <family val="2"/>
        <charset val="238"/>
      </rPr>
      <t xml:space="preserve">D.3 </t>
    </r>
    <r>
      <rPr>
        <sz val="11"/>
        <rFont val="Segoe UI"/>
        <family val="2"/>
        <charset val="238"/>
      </rPr>
      <t>Více obyvatel lépe motivovaných k práci (low-skilled)</t>
    </r>
  </si>
  <si>
    <r>
      <t xml:space="preserve">3.3 </t>
    </r>
    <r>
      <rPr>
        <sz val="11"/>
        <rFont val="Segoe UI"/>
        <family val="2"/>
        <charset val="238"/>
      </rPr>
      <t>Život v komunitě</t>
    </r>
  </si>
  <si>
    <r>
      <rPr>
        <b/>
        <sz val="11"/>
        <rFont val="Segoe UI"/>
        <family val="2"/>
        <charset val="238"/>
      </rPr>
      <t xml:space="preserve">D.4 </t>
    </r>
    <r>
      <rPr>
        <sz val="11"/>
        <rFont val="Segoe UI"/>
        <family val="2"/>
        <charset val="238"/>
      </rPr>
      <t>Více obyvatel lépe připravených a více motivovaných k podnikání</t>
    </r>
  </si>
  <si>
    <r>
      <t xml:space="preserve">3.4 </t>
    </r>
    <r>
      <rPr>
        <sz val="11"/>
        <rFont val="Segoe UI"/>
        <family val="2"/>
        <charset val="238"/>
      </rPr>
      <t>Služby společně</t>
    </r>
  </si>
  <si>
    <t>Sociální stabilizace</t>
  </si>
  <si>
    <r>
      <rPr>
        <b/>
        <sz val="11"/>
        <rFont val="Segoe UI"/>
        <family val="2"/>
        <charset val="238"/>
      </rPr>
      <t>E.1</t>
    </r>
    <r>
      <rPr>
        <sz val="11"/>
        <rFont val="Segoe UI"/>
        <family val="2"/>
        <charset val="238"/>
      </rPr>
      <t xml:space="preserve"> Stabilizace sociální situace a snížení sociálních rozdílů</t>
    </r>
  </si>
  <si>
    <t>Čistější a zelenější kraj</t>
  </si>
  <si>
    <r>
      <t xml:space="preserve">4.1 </t>
    </r>
    <r>
      <rPr>
        <sz val="11"/>
        <rFont val="Segoe UI"/>
        <family val="2"/>
        <charset val="238"/>
      </rPr>
      <t>Čisté ovzduší</t>
    </r>
  </si>
  <si>
    <r>
      <rPr>
        <b/>
        <sz val="11"/>
        <rFont val="Segoe UI"/>
        <family val="2"/>
        <charset val="238"/>
      </rPr>
      <t>E.2</t>
    </r>
    <r>
      <rPr>
        <sz val="11"/>
        <rFont val="Segoe UI"/>
        <family val="2"/>
        <charset val="238"/>
      </rPr>
      <t xml:space="preserve"> Zvýšení bezpečnosti a pocitu bezpečí</t>
    </r>
  </si>
  <si>
    <r>
      <t xml:space="preserve">4.2 </t>
    </r>
    <r>
      <rPr>
        <sz val="11"/>
        <rFont val="Segoe UI"/>
        <family val="2"/>
        <charset val="238"/>
      </rPr>
      <t>Prevence vzniku a využití odpadu</t>
    </r>
  </si>
  <si>
    <r>
      <rPr>
        <b/>
        <sz val="11"/>
        <rFont val="Segoe UI"/>
        <family val="2"/>
        <charset val="238"/>
      </rPr>
      <t>E.3</t>
    </r>
    <r>
      <rPr>
        <sz val="11"/>
        <rFont val="Segoe UI"/>
        <family val="2"/>
        <charset val="238"/>
      </rPr>
      <t xml:space="preserve"> Zvýšení atraktivity bydlení (a zajištění kvalitní občanské vybavenosti a atraktivní nabídky služeb)</t>
    </r>
  </si>
  <si>
    <r>
      <t xml:space="preserve">4.3 </t>
    </r>
    <r>
      <rPr>
        <sz val="11"/>
        <rFont val="Segoe UI"/>
        <family val="2"/>
        <charset val="238"/>
      </rPr>
      <t>Adaptace na dopady klimatické změny</t>
    </r>
  </si>
  <si>
    <r>
      <rPr>
        <b/>
        <sz val="11"/>
        <rFont val="Segoe UI"/>
        <family val="2"/>
        <charset val="238"/>
      </rPr>
      <t>E.4</t>
    </r>
    <r>
      <rPr>
        <sz val="11"/>
        <rFont val="Segoe UI"/>
        <family val="2"/>
        <charset val="238"/>
      </rPr>
      <t xml:space="preserve"> Zvýšení patriotismu a aktivního životního stylu</t>
    </r>
  </si>
  <si>
    <r>
      <t xml:space="preserve">4.4 </t>
    </r>
    <r>
      <rPr>
        <sz val="11"/>
        <rFont val="Segoe UI"/>
        <family val="2"/>
        <charset val="238"/>
      </rPr>
      <t>Šetrné využívání krajiny</t>
    </r>
  </si>
  <si>
    <t>Životní prostředí</t>
  </si>
  <si>
    <r>
      <rPr>
        <b/>
        <sz val="11"/>
        <rFont val="Segoe UI"/>
        <family val="2"/>
        <charset val="238"/>
      </rPr>
      <t>F.1</t>
    </r>
    <r>
      <rPr>
        <sz val="11"/>
        <rFont val="Segoe UI"/>
        <family val="2"/>
        <charset val="238"/>
      </rPr>
      <t xml:space="preserve"> Revitalizovat a regenerovat území silně zasažené těžební a průmyslovou činností</t>
    </r>
  </si>
  <si>
    <r>
      <t xml:space="preserve">4.5 </t>
    </r>
    <r>
      <rPr>
        <sz val="11"/>
        <rFont val="Segoe UI"/>
        <family val="2"/>
        <charset val="238"/>
      </rPr>
      <t>Environmentální vzdělávání, výchova a osvěta</t>
    </r>
  </si>
  <si>
    <r>
      <rPr>
        <b/>
        <sz val="11"/>
        <rFont val="Segoe UI"/>
        <family val="2"/>
        <charset val="238"/>
      </rPr>
      <t>F.2</t>
    </r>
    <r>
      <rPr>
        <sz val="11"/>
        <rFont val="Segoe UI"/>
        <family val="2"/>
        <charset val="238"/>
      </rPr>
      <t xml:space="preserve"> Regenerovat rozvojová, deprivovaná nebo periferní území v sídlech s vysokou koncentrací obyvatel.</t>
    </r>
  </si>
  <si>
    <r>
      <t xml:space="preserve">4.6 </t>
    </r>
    <r>
      <rPr>
        <sz val="11"/>
        <rFont val="Segoe UI"/>
        <family val="2"/>
        <charset val="238"/>
      </rPr>
      <t xml:space="preserve">Nová energetika </t>
    </r>
  </si>
  <si>
    <r>
      <rPr>
        <b/>
        <sz val="11"/>
        <rFont val="Segoe UI"/>
        <family val="2"/>
        <charset val="238"/>
      </rPr>
      <t>F.3</t>
    </r>
    <r>
      <rPr>
        <sz val="11"/>
        <rFont val="Segoe UI"/>
        <family val="2"/>
        <charset val="238"/>
      </rPr>
      <t xml:space="preserve"> Transformace energetiky ve strukturálně postižených krajích, využití nových příležitostí.</t>
    </r>
  </si>
  <si>
    <t>Propojenější a chytřejší kraj</t>
  </si>
  <si>
    <r>
      <t xml:space="preserve">5.1 </t>
    </r>
    <r>
      <rPr>
        <sz val="11"/>
        <rFont val="Segoe UI"/>
        <family val="2"/>
        <charset val="238"/>
      </rPr>
      <t>Podpora řešení chytřejšího kraje</t>
    </r>
  </si>
  <si>
    <t>Infrastruktura a veřejná správa</t>
  </si>
  <si>
    <r>
      <rPr>
        <b/>
        <sz val="11"/>
        <rFont val="Segoe UI"/>
        <family val="2"/>
        <charset val="238"/>
      </rPr>
      <t>G.1</t>
    </r>
    <r>
      <rPr>
        <sz val="11"/>
        <rFont val="Segoe UI"/>
        <family val="2"/>
        <charset val="238"/>
      </rPr>
      <t xml:space="preserve"> Dopravně propojit území tam, kde dochází k signifikantní bariéře pro rozvoj a růst</t>
    </r>
  </si>
  <si>
    <r>
      <t xml:space="preserve">5.2 </t>
    </r>
    <r>
      <rPr>
        <sz val="11"/>
        <rFont val="Segoe UI"/>
        <family val="2"/>
        <charset val="238"/>
      </rPr>
      <t>Podpora udržitelné mobility</t>
    </r>
  </si>
  <si>
    <r>
      <rPr>
        <b/>
        <sz val="11"/>
        <rFont val="Segoe UI"/>
        <family val="2"/>
        <charset val="238"/>
      </rPr>
      <t xml:space="preserve">G.2 </t>
    </r>
    <r>
      <rPr>
        <sz val="11"/>
        <rFont val="Segoe UI"/>
        <family val="2"/>
        <charset val="238"/>
      </rPr>
      <t>Zefektivnit řízení a služby veřejné správy pro podnikatele a obyvatele s využitím moderních technologií</t>
    </r>
  </si>
  <si>
    <r>
      <t xml:space="preserve">5.3 </t>
    </r>
    <r>
      <rPr>
        <sz val="11"/>
        <rFont val="Segoe UI"/>
        <family val="2"/>
        <charset val="238"/>
      </rPr>
      <t>Přechod k nízkouhlíkové a bezemisní dopravě</t>
    </r>
  </si>
  <si>
    <r>
      <t xml:space="preserve">5.4 </t>
    </r>
    <r>
      <rPr>
        <sz val="11"/>
        <rFont val="Segoe UI"/>
        <family val="2"/>
        <charset val="238"/>
      </rPr>
      <t>Vnější dostupnost kraje</t>
    </r>
  </si>
  <si>
    <r>
      <t xml:space="preserve">5.5 </t>
    </r>
    <r>
      <rPr>
        <sz val="11"/>
        <rFont val="Segoe UI"/>
        <family val="2"/>
        <charset val="238"/>
      </rPr>
      <t>Integrovaný záchranný systém</t>
    </r>
  </si>
  <si>
    <t>Atraktivnější a kulturnější kraj</t>
  </si>
  <si>
    <r>
      <t xml:space="preserve">6.1 </t>
    </r>
    <r>
      <rPr>
        <sz val="11"/>
        <rFont val="Segoe UI"/>
        <family val="2"/>
        <charset val="238"/>
      </rPr>
      <t>Kulturní a přírodní dědictví</t>
    </r>
  </si>
  <si>
    <r>
      <t xml:space="preserve">6.2 </t>
    </r>
    <r>
      <rPr>
        <sz val="11"/>
        <rFont val="Segoe UI"/>
        <family val="2"/>
        <charset val="238"/>
      </rPr>
      <t>Živá kultura a kreativita</t>
    </r>
  </si>
  <si>
    <r>
      <rPr>
        <b/>
        <sz val="11"/>
        <rFont val="Segoe UI"/>
        <family val="2"/>
        <charset val="238"/>
      </rPr>
      <t>6.3</t>
    </r>
    <r>
      <rPr>
        <sz val="11"/>
        <rFont val="Segoe UI"/>
        <family val="2"/>
        <charset val="238"/>
      </rPr>
      <t xml:space="preserve"> Komunity a veřejné prostory včetně brownfieldů </t>
    </r>
  </si>
  <si>
    <t>Provozní příjmy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</si>
</sst>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rgb="FF2E74B5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36"/>
      <color rgb="FF2E74B5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8" tint="0.79998168889431442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Segoe UI"/>
      <family val="2"/>
      <charset val="238"/>
    </font>
    <font>
      <sz val="11"/>
      <name val="Segoe UI"/>
      <family val="2"/>
      <charset val="238"/>
    </font>
    <font>
      <sz val="11"/>
      <color rgb="FF000000"/>
      <name val="Segoe UI"/>
      <family val="2"/>
      <charset val="238"/>
    </font>
    <font>
      <b/>
      <sz val="14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36"/>
      <color rgb="FF00CC99"/>
      <name val="Calibri"/>
      <family val="2"/>
      <charset val="238"/>
      <scheme val="minor"/>
    </font>
    <font>
      <sz val="11"/>
      <color rgb="FF00CC99"/>
      <name val="Calibri"/>
      <family val="2"/>
      <charset val="238"/>
      <scheme val="minor"/>
    </font>
    <font>
      <b/>
      <sz val="11"/>
      <name val="Segoe UI"/>
      <family val="2"/>
      <charset val="238"/>
    </font>
    <font>
      <b/>
      <sz val="24"/>
      <name val="Segoe UI"/>
      <family val="2"/>
      <charset val="238"/>
    </font>
    <font>
      <b/>
      <sz val="13"/>
      <name val="Segoe UI"/>
      <family val="2"/>
      <charset val="238"/>
    </font>
    <font>
      <sz val="26"/>
      <name val="MS Gothic"/>
      <family val="3"/>
      <charset val="238"/>
    </font>
    <font>
      <sz val="26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0">
    <xf numFmtId="0" fontId="0" fillId="0" borderId="0" xfId="0"/>
    <xf numFmtId="0" fontId="5" fillId="0" borderId="0" xfId="2"/>
    <xf numFmtId="0" fontId="0" fillId="2" borderId="0" xfId="0" applyFill="1" applyProtection="1"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2" borderId="0" xfId="0" applyFont="1" applyFill="1" applyProtection="1"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5" fillId="0" borderId="0" xfId="2" applyAlignment="1">
      <alignment horizontal="left"/>
    </xf>
    <xf numFmtId="0" fontId="10" fillId="2" borderId="0" xfId="0" applyFont="1" applyFill="1" applyProtection="1"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2" borderId="0" xfId="0" applyFont="1" applyFill="1" applyProtection="1">
      <protection hidden="1"/>
    </xf>
    <xf numFmtId="0" fontId="12" fillId="2" borderId="0" xfId="0" applyFont="1" applyFill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11" fillId="2" borderId="0" xfId="0" applyFont="1" applyFill="1" applyProtection="1">
      <protection hidden="1"/>
    </xf>
    <xf numFmtId="0" fontId="13" fillId="2" borderId="0" xfId="0" applyFont="1" applyFill="1" applyAlignment="1" applyProtection="1">
      <alignment horizontal="justify" vertical="top" wrapText="1"/>
      <protection locked="0"/>
    </xf>
    <xf numFmtId="0" fontId="17" fillId="2" borderId="0" xfId="0" applyFont="1" applyFill="1" applyAlignment="1" applyProtection="1">
      <alignment vertical="center"/>
      <protection hidden="1"/>
    </xf>
    <xf numFmtId="0" fontId="3" fillId="2" borderId="0" xfId="0" applyFont="1" applyFill="1" applyProtection="1">
      <protection hidden="1"/>
    </xf>
    <xf numFmtId="0" fontId="20" fillId="2" borderId="0" xfId="0" applyFont="1" applyFill="1" applyAlignment="1" applyProtection="1">
      <alignment horizontal="center"/>
      <protection hidden="1"/>
    </xf>
    <xf numFmtId="0" fontId="22" fillId="4" borderId="4" xfId="0" applyFont="1" applyFill="1" applyBorder="1" applyAlignment="1" applyProtection="1">
      <alignment horizontal="center"/>
      <protection hidden="1"/>
    </xf>
    <xf numFmtId="0" fontId="20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justify" vertical="center" wrapText="1"/>
      <protection hidden="1"/>
    </xf>
    <xf numFmtId="0" fontId="13" fillId="2" borderId="0" xfId="0" applyFont="1" applyFill="1" applyBorder="1" applyAlignment="1" applyProtection="1">
      <alignment horizontal="center" vertical="top" wrapText="1"/>
      <protection locked="0"/>
    </xf>
    <xf numFmtId="0" fontId="13" fillId="2" borderId="0" xfId="0" applyFont="1" applyFill="1" applyBorder="1" applyAlignment="1" applyProtection="1">
      <alignment horizontal="justify" vertical="top" wrapText="1"/>
      <protection locked="0"/>
    </xf>
    <xf numFmtId="0" fontId="24" fillId="2" borderId="0" xfId="0" applyFont="1" applyFill="1" applyBorder="1" applyAlignment="1" applyProtection="1">
      <alignment horizontal="justify" vertical="top" wrapText="1"/>
      <protection locked="0"/>
    </xf>
    <xf numFmtId="0" fontId="24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8" fillId="2" borderId="0" xfId="2" applyFont="1" applyFill="1" applyAlignment="1" applyProtection="1">
      <alignment horizontal="left"/>
      <protection hidden="1"/>
    </xf>
    <xf numFmtId="0" fontId="25" fillId="2" borderId="0" xfId="2" applyFont="1" applyFill="1" applyAlignment="1" applyProtection="1">
      <alignment horizontal="left"/>
      <protection hidden="1"/>
    </xf>
    <xf numFmtId="0" fontId="13" fillId="2" borderId="0" xfId="0" applyFont="1" applyFill="1" applyProtection="1">
      <protection hidden="1"/>
    </xf>
    <xf numFmtId="0" fontId="26" fillId="0" borderId="0" xfId="0" applyFont="1" applyAlignment="1" applyProtection="1">
      <alignment vertical="center"/>
      <protection hidden="1"/>
    </xf>
    <xf numFmtId="0" fontId="19" fillId="2" borderId="0" xfId="0" applyFont="1" applyFill="1" applyAlignment="1" applyProtection="1">
      <alignment horizontal="right"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7" fillId="0" borderId="0" xfId="0" applyFont="1"/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31" fillId="0" borderId="17" xfId="0" applyFont="1" applyBorder="1" applyAlignment="1"/>
    <xf numFmtId="0" fontId="31" fillId="0" borderId="18" xfId="0" applyFont="1" applyBorder="1" applyAlignment="1"/>
    <xf numFmtId="0" fontId="27" fillId="0" borderId="0" xfId="0" applyFont="1" applyAlignment="1">
      <alignment wrapText="1"/>
    </xf>
    <xf numFmtId="0" fontId="32" fillId="0" borderId="0" xfId="0" applyFont="1" applyAlignment="1">
      <alignment horizontal="center" vertical="center" wrapText="1"/>
    </xf>
    <xf numFmtId="0" fontId="30" fillId="0" borderId="19" xfId="0" applyFont="1" applyBorder="1" applyAlignment="1">
      <alignment wrapText="1"/>
    </xf>
    <xf numFmtId="0" fontId="30" fillId="0" borderId="20" xfId="0" applyFont="1" applyBorder="1" applyAlignment="1">
      <alignment wrapText="1"/>
    </xf>
    <xf numFmtId="0" fontId="30" fillId="0" borderId="21" xfId="0" applyFont="1" applyBorder="1" applyAlignment="1">
      <alignment wrapText="1"/>
    </xf>
    <xf numFmtId="0" fontId="8" fillId="0" borderId="0" xfId="0" applyFont="1" applyAlignment="1" applyProtection="1">
      <alignment vertical="center"/>
      <protection hidden="1"/>
    </xf>
    <xf numFmtId="0" fontId="14" fillId="3" borderId="4" xfId="0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horizontal="right"/>
      <protection hidden="1"/>
    </xf>
    <xf numFmtId="0" fontId="5" fillId="2" borderId="0" xfId="2" applyFill="1" applyProtection="1">
      <protection hidden="1"/>
    </xf>
    <xf numFmtId="0" fontId="0" fillId="5" borderId="4" xfId="0" applyFill="1" applyBorder="1" applyAlignment="1" applyProtection="1">
      <alignment horizontal="center"/>
      <protection locked="0"/>
    </xf>
    <xf numFmtId="0" fontId="21" fillId="5" borderId="4" xfId="0" applyFont="1" applyFill="1" applyBorder="1" applyProtection="1">
      <protection locked="0"/>
    </xf>
    <xf numFmtId="0" fontId="13" fillId="2" borderId="0" xfId="2" applyFont="1" applyFill="1" applyBorder="1" applyAlignment="1" applyProtection="1">
      <alignment horizontal="center" vertical="top"/>
      <protection hidden="1"/>
    </xf>
    <xf numFmtId="0" fontId="2" fillId="2" borderId="0" xfId="0" applyFont="1" applyFill="1" applyProtection="1">
      <protection hidden="1"/>
    </xf>
    <xf numFmtId="0" fontId="8" fillId="2" borderId="0" xfId="0" applyFont="1" applyFill="1" applyProtection="1">
      <protection hidden="1"/>
    </xf>
    <xf numFmtId="0" fontId="14" fillId="2" borderId="0" xfId="0" applyFont="1" applyFill="1" applyProtection="1">
      <protection hidden="1"/>
    </xf>
    <xf numFmtId="0" fontId="28" fillId="0" borderId="4" xfId="0" applyFont="1" applyBorder="1" applyAlignment="1">
      <alignment horizontal="center" vertical="center"/>
    </xf>
    <xf numFmtId="0" fontId="35" fillId="0" borderId="4" xfId="0" applyFont="1" applyBorder="1" applyAlignment="1">
      <alignment vertical="center"/>
    </xf>
    <xf numFmtId="49" fontId="35" fillId="0" borderId="4" xfId="0" applyNumberFormat="1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8" xfId="0" applyFont="1" applyBorder="1"/>
    <xf numFmtId="0" fontId="29" fillId="0" borderId="4" xfId="0" applyFont="1" applyBorder="1"/>
    <xf numFmtId="0" fontId="39" fillId="2" borderId="0" xfId="0" applyFont="1" applyFill="1" applyProtection="1">
      <protection hidden="1"/>
    </xf>
    <xf numFmtId="0" fontId="41" fillId="2" borderId="0" xfId="0" applyFont="1" applyFill="1" applyProtection="1">
      <protection hidden="1"/>
    </xf>
    <xf numFmtId="0" fontId="42" fillId="2" borderId="0" xfId="0" applyFont="1" applyFill="1" applyProtection="1">
      <protection hidden="1"/>
    </xf>
    <xf numFmtId="0" fontId="0" fillId="2" borderId="0" xfId="0" applyFill="1" applyBorder="1" applyProtection="1">
      <protection hidden="1"/>
    </xf>
    <xf numFmtId="9" fontId="14" fillId="2" borderId="0" xfId="0" applyNumberFormat="1" applyFont="1" applyFill="1" applyBorder="1" applyAlignment="1" applyProtection="1">
      <alignment horizontal="center" vertical="center" wrapText="1"/>
      <protection hidden="1"/>
    </xf>
    <xf numFmtId="49" fontId="2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vertical="center"/>
      <protection hidden="1"/>
    </xf>
    <xf numFmtId="0" fontId="12" fillId="2" borderId="0" xfId="0" applyFont="1" applyFill="1" applyBorder="1" applyProtection="1">
      <protection hidden="1"/>
    </xf>
    <xf numFmtId="0" fontId="12" fillId="2" borderId="0" xfId="0" applyFont="1" applyFill="1" applyBorder="1" applyAlignment="1" applyProtection="1">
      <alignment horizontal="right" vertical="center"/>
      <protection hidden="1"/>
    </xf>
    <xf numFmtId="9" fontId="13" fillId="2" borderId="0" xfId="1" applyFont="1" applyFill="1" applyBorder="1" applyAlignment="1" applyProtection="1">
      <alignment horizontal="center"/>
      <protection hidden="1"/>
    </xf>
    <xf numFmtId="0" fontId="5" fillId="2" borderId="0" xfId="2" applyFill="1" applyAlignment="1" applyProtection="1">
      <alignment horizontal="left"/>
      <protection hidden="1"/>
    </xf>
    <xf numFmtId="0" fontId="0" fillId="0" borderId="0" xfId="0"/>
    <xf numFmtId="0" fontId="9" fillId="2" borderId="0" xfId="0" applyFont="1" applyFill="1" applyAlignment="1" applyProtection="1">
      <alignment horizontal="left" vertical="center" wrapText="1"/>
      <protection hidden="1"/>
    </xf>
    <xf numFmtId="0" fontId="5" fillId="0" borderId="0" xfId="2" applyFill="1"/>
    <xf numFmtId="0" fontId="19" fillId="2" borderId="0" xfId="0" applyFont="1" applyFill="1" applyAlignment="1" applyProtection="1">
      <alignment horizontal="justify" vertical="top" wrapText="1"/>
      <protection hidden="1"/>
    </xf>
    <xf numFmtId="0" fontId="14" fillId="3" borderId="1" xfId="0" applyFont="1" applyFill="1" applyBorder="1" applyAlignment="1" applyProtection="1">
      <alignment horizontal="center" vertical="center" wrapText="1"/>
      <protection hidden="1"/>
    </xf>
    <xf numFmtId="0" fontId="14" fillId="3" borderId="2" xfId="0" applyFont="1" applyFill="1" applyBorder="1" applyAlignment="1" applyProtection="1">
      <alignment horizontal="center" vertical="center" wrapText="1"/>
      <protection hidden="1"/>
    </xf>
    <xf numFmtId="0" fontId="14" fillId="3" borderId="3" xfId="0" applyFon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0" fillId="5" borderId="3" xfId="0" applyFill="1" applyBorder="1" applyAlignment="1" applyProtection="1">
      <alignment horizontal="center"/>
      <protection hidden="1"/>
    </xf>
    <xf numFmtId="164" fontId="16" fillId="3" borderId="1" xfId="0" applyNumberFormat="1" applyFont="1" applyFill="1" applyBorder="1" applyAlignment="1" applyProtection="1">
      <alignment horizontal="right" vertical="center" wrapText="1"/>
      <protection hidden="1"/>
    </xf>
    <xf numFmtId="164" fontId="16" fillId="3" borderId="3" xfId="0" applyNumberFormat="1" applyFont="1" applyFill="1" applyBorder="1" applyAlignment="1" applyProtection="1">
      <alignment horizontal="right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3" fillId="5" borderId="4" xfId="0" applyFont="1" applyFill="1" applyBorder="1" applyAlignment="1" applyProtection="1">
      <alignment horizontal="center" vertical="center" wrapText="1"/>
      <protection hidden="1"/>
    </xf>
    <xf numFmtId="164" fontId="10" fillId="5" borderId="4" xfId="0" applyNumberFormat="1" applyFont="1" applyFill="1" applyBorder="1" applyAlignment="1" applyProtection="1">
      <alignment horizontal="right" vertical="center" wrapText="1"/>
      <protection hidden="1"/>
    </xf>
    <xf numFmtId="0" fontId="13" fillId="5" borderId="1" xfId="0" applyFont="1" applyFill="1" applyBorder="1" applyAlignment="1" applyProtection="1">
      <alignment horizontal="justify" vertical="top" wrapText="1"/>
      <protection locked="0"/>
    </xf>
    <xf numFmtId="0" fontId="13" fillId="5" borderId="2" xfId="0" applyFont="1" applyFill="1" applyBorder="1" applyAlignment="1" applyProtection="1">
      <alignment horizontal="justify" vertical="top" wrapText="1"/>
      <protection locked="0"/>
    </xf>
    <xf numFmtId="0" fontId="13" fillId="5" borderId="3" xfId="0" applyFont="1" applyFill="1" applyBorder="1" applyAlignment="1" applyProtection="1">
      <alignment horizontal="justify" vertical="top" wrapText="1"/>
      <protection locked="0"/>
    </xf>
    <xf numFmtId="0" fontId="0" fillId="0" borderId="0" xfId="0" applyAlignment="1"/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164" fontId="3" fillId="3" borderId="1" xfId="0" applyNumberFormat="1" applyFont="1" applyFill="1" applyBorder="1" applyAlignment="1" applyProtection="1">
      <alignment horizontal="right" vertical="center" wrapText="1"/>
      <protection hidden="1"/>
    </xf>
    <xf numFmtId="164" fontId="3" fillId="3" borderId="3" xfId="0" applyNumberFormat="1" applyFont="1" applyFill="1" applyBorder="1" applyAlignment="1" applyProtection="1">
      <alignment horizontal="right" vertical="center" wrapText="1"/>
      <protection hidden="1"/>
    </xf>
    <xf numFmtId="49" fontId="23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23" fillId="5" borderId="2" xfId="0" applyNumberFormat="1" applyFont="1" applyFill="1" applyBorder="1" applyAlignment="1" applyProtection="1">
      <alignment horizontal="left" vertical="center" wrapText="1"/>
      <protection locked="0"/>
    </xf>
    <xf numFmtId="49" fontId="23" fillId="5" borderId="3" xfId="0" applyNumberFormat="1" applyFont="1" applyFill="1" applyBorder="1" applyAlignment="1" applyProtection="1">
      <alignment horizontal="left" vertical="center" wrapText="1"/>
      <protection locked="0"/>
    </xf>
    <xf numFmtId="0" fontId="13" fillId="5" borderId="1" xfId="2" applyFont="1" applyFill="1" applyBorder="1" applyAlignment="1" applyProtection="1">
      <alignment horizontal="left" vertical="top"/>
      <protection hidden="1"/>
    </xf>
    <xf numFmtId="0" fontId="13" fillId="5" borderId="2" xfId="2" applyFont="1" applyFill="1" applyBorder="1" applyAlignment="1" applyProtection="1">
      <alignment horizontal="left" vertical="top"/>
      <protection hidden="1"/>
    </xf>
    <xf numFmtId="0" fontId="13" fillId="5" borderId="3" xfId="2" applyFont="1" applyFill="1" applyBorder="1" applyAlignment="1" applyProtection="1">
      <alignment horizontal="left" vertical="top"/>
      <protection hidden="1"/>
    </xf>
    <xf numFmtId="164" fontId="18" fillId="2" borderId="0" xfId="0" applyNumberFormat="1" applyFont="1" applyFill="1" applyAlignment="1" applyProtection="1">
      <alignment horizontal="right" vertical="center" wrapText="1"/>
      <protection locked="0"/>
    </xf>
    <xf numFmtId="164" fontId="16" fillId="3" borderId="4" xfId="0" applyNumberFormat="1" applyFont="1" applyFill="1" applyBorder="1" applyAlignment="1" applyProtection="1">
      <alignment horizontal="right" vertical="center"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164" fontId="16" fillId="2" borderId="0" xfId="0" applyNumberFormat="1" applyFont="1" applyFill="1" applyAlignment="1" applyProtection="1">
      <alignment horizontal="right" vertical="center" wrapText="1"/>
      <protection hidden="1"/>
    </xf>
    <xf numFmtId="164" fontId="18" fillId="5" borderId="4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hidden="1"/>
    </xf>
    <xf numFmtId="0" fontId="12" fillId="2" borderId="0" xfId="0" applyFont="1" applyFill="1" applyAlignment="1" applyProtection="1">
      <alignment horizontal="justify" vertical="center" wrapText="1"/>
      <protection hidden="1"/>
    </xf>
    <xf numFmtId="0" fontId="5" fillId="2" borderId="0" xfId="2" applyFill="1" applyAlignment="1" applyProtection="1">
      <alignment horizontal="left"/>
      <protection hidden="1"/>
    </xf>
    <xf numFmtId="164" fontId="3" fillId="2" borderId="0" xfId="0" applyNumberFormat="1" applyFont="1" applyFill="1" applyAlignment="1" applyProtection="1">
      <alignment horizontal="right" vertical="center" wrapText="1"/>
      <protection hidden="1"/>
    </xf>
    <xf numFmtId="49" fontId="3" fillId="2" borderId="0" xfId="0" applyNumberFormat="1" applyFont="1" applyFill="1" applyAlignment="1" applyProtection="1">
      <alignment horizontal="right" vertical="center" wrapText="1"/>
      <protection hidden="1"/>
    </xf>
    <xf numFmtId="49" fontId="16" fillId="2" borderId="0" xfId="0" applyNumberFormat="1" applyFont="1" applyFill="1" applyAlignment="1" applyProtection="1">
      <alignment horizontal="right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164" fontId="3" fillId="3" borderId="4" xfId="0" applyNumberFormat="1" applyFont="1" applyFill="1" applyBorder="1" applyAlignment="1" applyProtection="1">
      <alignment horizontal="right" vertical="center" wrapText="1"/>
      <protection hidden="1"/>
    </xf>
    <xf numFmtId="0" fontId="16" fillId="3" borderId="4" xfId="0" applyFont="1" applyFill="1" applyBorder="1" applyAlignment="1" applyProtection="1">
      <alignment horizontal="center" vertical="center" wrapText="1"/>
      <protection hidden="1"/>
    </xf>
    <xf numFmtId="49" fontId="18" fillId="2" borderId="0" xfId="0" applyNumberFormat="1" applyFont="1" applyFill="1" applyAlignment="1" applyProtection="1">
      <alignment horizontal="right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6" fillId="0" borderId="3" xfId="0" applyFont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textRotation="90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19" fillId="2" borderId="12" xfId="0" applyFont="1" applyFill="1" applyBorder="1" applyAlignment="1" applyProtection="1">
      <alignment horizontal="left" vertical="center" wrapText="1"/>
      <protection hidden="1"/>
    </xf>
    <xf numFmtId="0" fontId="15" fillId="2" borderId="12" xfId="0" applyFont="1" applyFill="1" applyBorder="1" applyAlignment="1" applyProtection="1">
      <alignment horizontal="left" vertical="center" wrapText="1"/>
      <protection hidden="1"/>
    </xf>
    <xf numFmtId="0" fontId="18" fillId="5" borderId="1" xfId="0" applyFont="1" applyFill="1" applyBorder="1" applyAlignment="1" applyProtection="1">
      <alignment horizontal="left" vertical="center"/>
      <protection locked="0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2" xfId="0" applyFont="1" applyFill="1" applyBorder="1" applyAlignment="1" applyProtection="1">
      <alignment horizontal="center" vertical="center" wrapText="1"/>
      <protection hidden="1"/>
    </xf>
    <xf numFmtId="0" fontId="16" fillId="2" borderId="3" xfId="0" applyFont="1" applyFill="1" applyBorder="1" applyAlignment="1" applyProtection="1">
      <alignment horizontal="center" vertical="center" wrapText="1"/>
      <protection hidden="1"/>
    </xf>
    <xf numFmtId="0" fontId="3" fillId="3" borderId="6" xfId="0" applyFont="1" applyFill="1" applyBorder="1" applyAlignment="1" applyProtection="1">
      <alignment horizontal="center" vertical="center" textRotation="90" wrapText="1"/>
      <protection hidden="1"/>
    </xf>
    <xf numFmtId="0" fontId="3" fillId="3" borderId="7" xfId="0" applyFont="1" applyFill="1" applyBorder="1" applyAlignment="1" applyProtection="1">
      <alignment horizontal="center" vertical="center" textRotation="90" wrapText="1"/>
      <protection hidden="1"/>
    </xf>
    <xf numFmtId="0" fontId="3" fillId="3" borderId="8" xfId="0" applyFont="1" applyFill="1" applyBorder="1" applyAlignment="1" applyProtection="1">
      <alignment horizontal="center" vertical="center" textRotation="90" wrapText="1"/>
      <protection hidden="1"/>
    </xf>
    <xf numFmtId="0" fontId="16" fillId="3" borderId="1" xfId="0" applyFont="1" applyFill="1" applyBorder="1" applyAlignment="1" applyProtection="1">
      <alignment horizontal="center" vertical="center" wrapText="1"/>
      <protection hidden="1"/>
    </xf>
    <xf numFmtId="0" fontId="16" fillId="3" borderId="2" xfId="0" applyFont="1" applyFill="1" applyBorder="1" applyAlignment="1" applyProtection="1">
      <alignment horizontal="center" vertical="center" wrapText="1"/>
      <protection hidden="1"/>
    </xf>
    <xf numFmtId="0" fontId="16" fillId="3" borderId="3" xfId="0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3" fillId="5" borderId="1" xfId="0" applyFont="1" applyFill="1" applyBorder="1" applyAlignment="1" applyProtection="1">
      <alignment horizontal="left" vertical="top" wrapText="1"/>
      <protection locked="0"/>
    </xf>
    <xf numFmtId="0" fontId="13" fillId="5" borderId="2" xfId="0" applyFont="1" applyFill="1" applyBorder="1" applyAlignment="1" applyProtection="1">
      <alignment horizontal="left" vertical="top" wrapText="1"/>
      <protection locked="0"/>
    </xf>
    <xf numFmtId="0" fontId="13" fillId="5" borderId="3" xfId="0" applyFont="1" applyFill="1" applyBorder="1" applyAlignment="1" applyProtection="1">
      <alignment horizontal="left" vertical="top" wrapText="1"/>
      <protection locked="0"/>
    </xf>
    <xf numFmtId="0" fontId="12" fillId="2" borderId="12" xfId="0" applyFont="1" applyFill="1" applyBorder="1" applyAlignment="1" applyProtection="1">
      <alignment horizontal="justify" vertical="top" wrapText="1"/>
      <protection hidden="1"/>
    </xf>
    <xf numFmtId="0" fontId="12" fillId="2" borderId="0" xfId="0" applyFont="1" applyFill="1" applyAlignment="1" applyProtection="1">
      <alignment horizontal="justify" vertical="top" wrapText="1"/>
      <protection hidden="1"/>
    </xf>
    <xf numFmtId="0" fontId="19" fillId="2" borderId="0" xfId="0" applyFont="1" applyFill="1" applyAlignment="1" applyProtection="1">
      <alignment horizontal="justify" vertical="top" wrapText="1"/>
      <protection hidden="1"/>
    </xf>
    <xf numFmtId="0" fontId="0" fillId="0" borderId="0" xfId="0" applyBorder="1" applyAlignment="1"/>
    <xf numFmtId="0" fontId="26" fillId="2" borderId="0" xfId="0" applyFont="1" applyFill="1" applyBorder="1" applyAlignment="1" applyProtection="1">
      <alignment horizontal="left" vertical="top" wrapText="1"/>
      <protection locked="0"/>
    </xf>
    <xf numFmtId="0" fontId="19" fillId="2" borderId="0" xfId="0" applyFont="1" applyFill="1" applyBorder="1" applyAlignment="1" applyProtection="1">
      <alignment horizontal="left" vertical="top" wrapText="1"/>
      <protection locked="0"/>
    </xf>
    <xf numFmtId="0" fontId="13" fillId="2" borderId="0" xfId="0" applyFont="1" applyFill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center" wrapText="1"/>
      <protection hidden="1"/>
    </xf>
    <xf numFmtId="0" fontId="26" fillId="2" borderId="0" xfId="0" applyFont="1" applyFill="1" applyBorder="1" applyAlignment="1" applyProtection="1">
      <alignment horizontal="left" vertical="top"/>
      <protection locked="0"/>
    </xf>
    <xf numFmtId="0" fontId="12" fillId="2" borderId="0" xfId="0" applyFont="1" applyFill="1" applyAlignment="1" applyProtection="1">
      <alignment horizontal="left" vertical="top" wrapText="1"/>
      <protection hidden="1"/>
    </xf>
    <xf numFmtId="0" fontId="33" fillId="2" borderId="0" xfId="0" applyFont="1" applyFill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 wrapText="1"/>
    </xf>
    <xf numFmtId="0" fontId="9" fillId="2" borderId="0" xfId="0" applyFont="1" applyFill="1" applyAlignment="1" applyProtection="1">
      <alignment horizontal="left" vertical="center" wrapText="1"/>
      <protection hidden="1"/>
    </xf>
    <xf numFmtId="0" fontId="5" fillId="0" borderId="0" xfId="2" applyFill="1" applyAlignment="1"/>
    <xf numFmtId="0" fontId="11" fillId="2" borderId="1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0" fillId="5" borderId="1" xfId="0" applyFill="1" applyBorder="1" applyAlignment="1" applyProtection="1">
      <alignment horizontal="left"/>
      <protection hidden="1"/>
    </xf>
    <xf numFmtId="0" fontId="0" fillId="5" borderId="2" xfId="0" applyFill="1" applyBorder="1" applyAlignment="1" applyProtection="1">
      <alignment horizontal="left"/>
      <protection hidden="1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26" fillId="2" borderId="1" xfId="0" applyFont="1" applyFill="1" applyBorder="1" applyAlignment="1" applyProtection="1">
      <alignment horizontal="left" vertical="center"/>
      <protection hidden="1"/>
    </xf>
    <xf numFmtId="0" fontId="26" fillId="2" borderId="2" xfId="0" applyFont="1" applyFill="1" applyBorder="1" applyAlignment="1" applyProtection="1">
      <alignment horizontal="left" vertical="center"/>
      <protection hidden="1"/>
    </xf>
    <xf numFmtId="0" fontId="26" fillId="2" borderId="3" xfId="0" applyFont="1" applyFill="1" applyBorder="1" applyAlignment="1" applyProtection="1">
      <alignment horizontal="left" vertical="center"/>
      <protection hidden="1"/>
    </xf>
    <xf numFmtId="0" fontId="2" fillId="5" borderId="1" xfId="0" applyFont="1" applyFill="1" applyBorder="1" applyAlignment="1" applyProtection="1">
      <alignment horizontal="left"/>
      <protection hidden="1"/>
    </xf>
    <xf numFmtId="0" fontId="2" fillId="5" borderId="2" xfId="0" applyFont="1" applyFill="1" applyBorder="1" applyAlignment="1" applyProtection="1">
      <alignment horizontal="left"/>
      <protection hidden="1"/>
    </xf>
    <xf numFmtId="0" fontId="2" fillId="5" borderId="3" xfId="0" applyFont="1" applyFill="1" applyBorder="1" applyAlignment="1" applyProtection="1">
      <alignment horizontal="left"/>
      <protection hidden="1"/>
    </xf>
    <xf numFmtId="0" fontId="19" fillId="2" borderId="0" xfId="0" applyFont="1" applyFill="1" applyBorder="1" applyAlignment="1" applyProtection="1">
      <alignment horizontal="left" vertical="center" wrapText="1"/>
      <protection hidden="1"/>
    </xf>
    <xf numFmtId="0" fontId="40" fillId="0" borderId="4" xfId="0" applyFont="1" applyBorder="1" applyAlignment="1">
      <alignment horizontal="left" vertical="center" wrapText="1"/>
    </xf>
    <xf numFmtId="0" fontId="38" fillId="5" borderId="4" xfId="0" applyFont="1" applyFill="1" applyBorder="1" applyAlignment="1">
      <alignment horizontal="center" vertical="center"/>
    </xf>
    <xf numFmtId="0" fontId="13" fillId="5" borderId="4" xfId="2" applyFont="1" applyFill="1" applyBorder="1" applyAlignment="1" applyProtection="1">
      <alignment horizontal="left" vertical="top" wrapText="1"/>
      <protection hidden="1"/>
    </xf>
    <xf numFmtId="0" fontId="14" fillId="5" borderId="4" xfId="2" applyFont="1" applyFill="1" applyBorder="1" applyAlignment="1" applyProtection="1">
      <alignment horizontal="left" vertical="top" wrapText="1"/>
      <protection hidden="1"/>
    </xf>
    <xf numFmtId="0" fontId="34" fillId="5" borderId="1" xfId="0" applyFont="1" applyFill="1" applyBorder="1" applyAlignment="1" applyProtection="1">
      <alignment horizontal="justify" vertical="top" wrapText="1"/>
      <protection locked="0"/>
    </xf>
    <xf numFmtId="0" fontId="34" fillId="5" borderId="2" xfId="0" applyFont="1" applyFill="1" applyBorder="1" applyAlignment="1" applyProtection="1">
      <alignment horizontal="justify" vertical="top" wrapText="1"/>
      <protection locked="0"/>
    </xf>
    <xf numFmtId="0" fontId="34" fillId="5" borderId="3" xfId="0" applyFont="1" applyFill="1" applyBorder="1" applyAlignment="1" applyProtection="1">
      <alignment horizontal="justify" vertical="top" wrapText="1"/>
      <protection locked="0"/>
    </xf>
    <xf numFmtId="9" fontId="13" fillId="2" borderId="0" xfId="1" applyFont="1" applyFill="1" applyBorder="1" applyAlignment="1" applyProtection="1">
      <alignment horizontal="center"/>
      <protection hidden="1"/>
    </xf>
    <xf numFmtId="9" fontId="14" fillId="5" borderId="1" xfId="0" applyNumberFormat="1" applyFont="1" applyFill="1" applyBorder="1" applyAlignment="1" applyProtection="1">
      <alignment horizontal="center" vertical="center" wrapText="1"/>
      <protection hidden="1"/>
    </xf>
    <xf numFmtId="9" fontId="14" fillId="5" borderId="2" xfId="0" applyNumberFormat="1" applyFont="1" applyFill="1" applyBorder="1" applyAlignment="1" applyProtection="1">
      <alignment horizontal="center" vertical="center" wrapText="1"/>
      <protection hidden="1"/>
    </xf>
    <xf numFmtId="9" fontId="14" fillId="5" borderId="3" xfId="0" applyNumberFormat="1" applyFont="1" applyFill="1" applyBorder="1" applyAlignment="1" applyProtection="1">
      <alignment horizontal="center" vertical="center" wrapText="1"/>
      <protection hidden="1"/>
    </xf>
    <xf numFmtId="0" fontId="13" fillId="5" borderId="8" xfId="2" applyFont="1" applyFill="1" applyBorder="1" applyAlignment="1" applyProtection="1">
      <alignment horizontal="left" vertical="top" wrapText="1"/>
      <protection hidden="1"/>
    </xf>
    <xf numFmtId="0" fontId="14" fillId="5" borderId="8" xfId="2" applyFont="1" applyFill="1" applyBorder="1" applyAlignment="1" applyProtection="1">
      <alignment horizontal="left" vertical="top" wrapText="1"/>
      <protection hidden="1"/>
    </xf>
    <xf numFmtId="0" fontId="19" fillId="2" borderId="0" xfId="0" applyFont="1" applyFill="1" applyBorder="1" applyAlignment="1" applyProtection="1">
      <alignment horizontal="left"/>
      <protection hidden="1"/>
    </xf>
    <xf numFmtId="0" fontId="26" fillId="2" borderId="0" xfId="0" applyFont="1" applyFill="1" applyBorder="1" applyAlignment="1" applyProtection="1">
      <alignment horizontal="left" wrapText="1"/>
      <protection hidden="1"/>
    </xf>
    <xf numFmtId="0" fontId="17" fillId="0" borderId="12" xfId="0" applyFont="1" applyBorder="1" applyAlignment="1" applyProtection="1">
      <alignment horizontal="left" vertical="center"/>
      <protection hidden="1"/>
    </xf>
    <xf numFmtId="0" fontId="17" fillId="0" borderId="2" xfId="0" applyFont="1" applyBorder="1" applyAlignment="1" applyProtection="1">
      <alignment horizontal="left" vertical="center"/>
      <protection hidden="1"/>
    </xf>
    <xf numFmtId="0" fontId="19" fillId="2" borderId="0" xfId="0" applyFont="1" applyFill="1" applyAlignment="1" applyProtection="1">
      <alignment horizontal="justify" vertical="center" wrapText="1"/>
      <protection hidden="1"/>
    </xf>
    <xf numFmtId="0" fontId="3" fillId="3" borderId="4" xfId="0" applyFont="1" applyFill="1" applyBorder="1" applyAlignment="1" applyProtection="1">
      <alignment horizontal="center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 applyProtection="1">
      <alignment horizontal="center" vertical="center" wrapText="1"/>
      <protection hidden="1"/>
    </xf>
    <xf numFmtId="0" fontId="3" fillId="3" borderId="10" xfId="0" applyFont="1" applyFill="1" applyBorder="1" applyAlignment="1" applyProtection="1">
      <alignment horizontal="center" vertical="center" wrapText="1"/>
      <protection hidden="1"/>
    </xf>
    <xf numFmtId="0" fontId="3" fillId="3" borderId="11" xfId="0" applyFont="1" applyFill="1" applyBorder="1" applyAlignment="1" applyProtection="1">
      <alignment horizontal="center" vertical="center" wrapText="1"/>
      <protection hidden="1"/>
    </xf>
    <xf numFmtId="0" fontId="3" fillId="3" borderId="12" xfId="0" applyFont="1" applyFill="1" applyBorder="1" applyAlignment="1" applyProtection="1">
      <alignment horizontal="center" vertical="center" wrapText="1"/>
      <protection hidden="1"/>
    </xf>
    <xf numFmtId="0" fontId="3" fillId="3" borderId="13" xfId="0" applyFont="1" applyFill="1" applyBorder="1" applyAlignment="1" applyProtection="1">
      <alignment horizontal="center" vertical="center" wrapText="1"/>
      <protection hidden="1"/>
    </xf>
    <xf numFmtId="0" fontId="3" fillId="3" borderId="6" xfId="0" applyFont="1" applyFill="1" applyBorder="1" applyAlignment="1" applyProtection="1">
      <alignment horizontal="center" vertical="center" wrapText="1"/>
      <protection hidden="1"/>
    </xf>
    <xf numFmtId="0" fontId="3" fillId="3" borderId="8" xfId="0" applyFont="1" applyFill="1" applyBorder="1" applyAlignment="1" applyProtection="1">
      <alignment horizontal="center" vertical="center" wrapText="1"/>
      <protection hidden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6" fillId="2" borderId="4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/>
    </xf>
  </cellXfs>
  <cellStyles count="3">
    <cellStyle name="Hypertextový odkaz" xfId="2" builtinId="8"/>
    <cellStyle name="Normální" xfId="0" builtinId="0"/>
    <cellStyle name="Procenta" xfId="1" builtinId="5"/>
  </cellStyles>
  <dxfs count="2">
    <dxf>
      <font>
        <color rgb="FFFF0000"/>
      </font>
    </dxf>
    <dxf>
      <font>
        <color rgb="FFFFC000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CC99"/>
      <color rgb="FF00FFCC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404812</xdr:colOff>
      <xdr:row>1</xdr:row>
      <xdr:rowOff>118218</xdr:rowOff>
    </xdr:from>
    <xdr:to>
      <xdr:col>7</xdr:col>
      <xdr:colOff>267045</xdr:colOff>
      <xdr:row>8</xdr:row>
      <xdr:rowOff>95249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E14BA78-954F-4C8E-B2EE-629B4D67D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593" y="308718"/>
          <a:ext cx="3160265" cy="1346250"/>
        </a:xfrm>
        <a:prstGeom prst="rect">
          <a:avLst/>
        </a:prstGeom>
      </xdr:spPr>
    </xdr:pic>
    <xdr:clientData/>
  </xdr:twoCellAnchor>
  <xdr:twoCellAnchor editAs="oneCell">
    <xdr:from>
      <xdr:col>8</xdr:col>
      <xdr:colOff>154780</xdr:colOff>
      <xdr:row>2</xdr:row>
      <xdr:rowOff>107156</xdr:rowOff>
    </xdr:from>
    <xdr:to>
      <xdr:col>12</xdr:col>
      <xdr:colOff>523873</xdr:colOff>
      <xdr:row>9</xdr:row>
      <xdr:rowOff>71436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B377B2E-D35A-4BDC-A25A-E3038637670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1530" y="488156"/>
          <a:ext cx="2940843" cy="13334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09301-A7A6-49AD-AF60-40FCCDA6CBAA}">
  <dimension ref="B1:Z220"/>
  <sheetViews>
    <sheetView tabSelected="1" zoomScale="80" zoomScaleNormal="80" workbookViewId="0">
      <pane ySplit="1" topLeftCell="A195" activePane="bottomLeft" state="frozen"/>
      <selection pane="bottomLeft" activeCell="C196" sqref="C196:D196"/>
    </sheetView>
  </sheetViews>
  <sheetFormatPr defaultColWidth="9.140625" defaultRowHeight="15" x14ac:dyDescent="0.25"/>
  <cols>
    <col min="1" max="1" width="4.140625" style="2" customWidth="1"/>
    <col min="2" max="2" width="4" style="2" customWidth="1"/>
    <col min="3" max="3" width="9.5703125" style="2" customWidth="1"/>
    <col min="4" max="4" width="10.85546875" style="2" customWidth="1"/>
    <col min="5" max="10" width="9.5703125" style="2" customWidth="1"/>
    <col min="11" max="22" width="9.7109375" style="2" customWidth="1"/>
    <col min="23" max="24" width="9.140625" style="2"/>
    <col min="25" max="25" width="4.28515625" style="2" customWidth="1"/>
    <col min="26" max="26" width="4.85546875" style="2" customWidth="1"/>
    <col min="27" max="16384" width="9.140625" style="2"/>
  </cols>
  <sheetData>
    <row r="1" spans="2:21" ht="15" customHeight="1" x14ac:dyDescent="0.25">
      <c r="B1" s="1" t="s">
        <v>0</v>
      </c>
    </row>
    <row r="2" spans="2:21" ht="15" customHeight="1" x14ac:dyDescent="0.25"/>
    <row r="3" spans="2:21" ht="18" customHeight="1" x14ac:dyDescent="0.3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 t="s">
        <v>1</v>
      </c>
      <c r="U3" s="3"/>
    </row>
    <row r="4" spans="2:21" ht="15" customHeight="1" x14ac:dyDescent="0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 t="s">
        <v>2</v>
      </c>
      <c r="Q4" s="71"/>
      <c r="R4" s="71"/>
      <c r="S4" s="71"/>
      <c r="T4" s="71"/>
      <c r="U4" s="5"/>
    </row>
    <row r="5" spans="2:21" ht="15" customHeight="1" x14ac:dyDescent="0.25">
      <c r="P5" s="1" t="s">
        <v>3</v>
      </c>
      <c r="Q5" s="6"/>
      <c r="R5" s="6"/>
      <c r="S5" s="6"/>
      <c r="T5" s="6"/>
    </row>
    <row r="6" spans="2:21" ht="15" customHeight="1" x14ac:dyDescent="0.25">
      <c r="P6" s="1" t="s">
        <v>4</v>
      </c>
      <c r="Q6" s="71"/>
      <c r="R6" s="71"/>
      <c r="S6" s="71"/>
      <c r="T6" s="71"/>
    </row>
    <row r="7" spans="2:21" ht="15" customHeight="1" x14ac:dyDescent="0.25">
      <c r="P7" s="1" t="s">
        <v>5</v>
      </c>
      <c r="Q7" s="71"/>
      <c r="R7" s="71"/>
      <c r="S7" s="71"/>
      <c r="T7" s="71"/>
    </row>
    <row r="8" spans="2:21" ht="15" customHeight="1" x14ac:dyDescent="0.25">
      <c r="P8" s="1" t="s">
        <v>6</v>
      </c>
      <c r="Q8" s="71"/>
      <c r="R8" s="71"/>
      <c r="S8" s="71"/>
      <c r="T8" s="71"/>
    </row>
    <row r="9" spans="2:21" ht="15" customHeight="1" x14ac:dyDescent="0.25"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P9" s="1" t="s">
        <v>7</v>
      </c>
      <c r="Q9" s="71"/>
      <c r="R9" s="71"/>
      <c r="S9" s="71"/>
      <c r="T9" s="71"/>
    </row>
    <row r="10" spans="2:21" ht="15" customHeight="1" x14ac:dyDescent="0.25">
      <c r="B10" s="148" t="s">
        <v>8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72"/>
      <c r="P10" s="1" t="s">
        <v>9</v>
      </c>
      <c r="Q10" s="71"/>
      <c r="R10" s="71"/>
      <c r="S10" s="71"/>
      <c r="T10" s="71"/>
    </row>
    <row r="11" spans="2:21" ht="15" customHeight="1" x14ac:dyDescent="0.25">
      <c r="B11" s="150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72"/>
      <c r="P11" s="1" t="s">
        <v>10</v>
      </c>
      <c r="Q11" s="71"/>
      <c r="R11" s="71"/>
      <c r="S11" s="71"/>
      <c r="T11" s="71"/>
    </row>
    <row r="12" spans="2:21" ht="15" customHeight="1" x14ac:dyDescent="0.25"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72"/>
      <c r="P12" s="1" t="s">
        <v>11</v>
      </c>
      <c r="Q12" s="71"/>
      <c r="R12" s="71"/>
      <c r="S12" s="71"/>
      <c r="T12" s="71"/>
    </row>
    <row r="13" spans="2:21" ht="15" customHeight="1" x14ac:dyDescent="0.25"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72"/>
      <c r="P13" s="1" t="s">
        <v>12</v>
      </c>
      <c r="Q13" s="71"/>
      <c r="R13" s="71"/>
      <c r="S13" s="71"/>
      <c r="T13" s="71"/>
    </row>
    <row r="14" spans="2:21" ht="15" customHeight="1" x14ac:dyDescent="0.25"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72"/>
      <c r="P14" s="1" t="s">
        <v>13</v>
      </c>
      <c r="Q14" s="71"/>
      <c r="R14" s="71"/>
      <c r="S14" s="71"/>
      <c r="T14" s="71"/>
    </row>
    <row r="15" spans="2:21" ht="15" customHeight="1" x14ac:dyDescent="0.25"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72"/>
      <c r="P15" s="1" t="s">
        <v>14</v>
      </c>
      <c r="Q15" s="71"/>
      <c r="R15" s="71"/>
      <c r="S15" s="71"/>
      <c r="T15" s="71"/>
    </row>
    <row r="16" spans="2:21" ht="15" customHeight="1" x14ac:dyDescent="0.25"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72"/>
      <c r="P16" s="1" t="s">
        <v>15</v>
      </c>
      <c r="Q16" s="71"/>
      <c r="R16" s="71"/>
      <c r="S16" s="71"/>
      <c r="T16" s="71"/>
    </row>
    <row r="17" spans="2:22" ht="15" customHeight="1" x14ac:dyDescent="0.25"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72"/>
      <c r="P17" s="1" t="s">
        <v>16</v>
      </c>
      <c r="Q17" s="71"/>
      <c r="R17" s="71"/>
      <c r="S17" s="71"/>
      <c r="T17" s="71"/>
    </row>
    <row r="18" spans="2:22" ht="15" customHeight="1" x14ac:dyDescent="0.25"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72"/>
      <c r="P18" s="151" t="s">
        <v>17</v>
      </c>
      <c r="Q18" s="151"/>
      <c r="R18" s="151"/>
      <c r="S18" s="151"/>
      <c r="T18" s="151"/>
    </row>
    <row r="19" spans="2:22" ht="15" customHeight="1" x14ac:dyDescent="0.25"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72"/>
      <c r="P19" s="73" t="s">
        <v>18</v>
      </c>
      <c r="Q19" s="70"/>
      <c r="R19" s="70"/>
      <c r="S19" s="70"/>
      <c r="T19" s="70"/>
    </row>
    <row r="20" spans="2:22" ht="15" customHeight="1" x14ac:dyDescent="0.25"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P20" s="73" t="s">
        <v>19</v>
      </c>
    </row>
    <row r="21" spans="2:22" ht="15" customHeight="1" x14ac:dyDescent="0.25"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P21" s="47"/>
    </row>
    <row r="22" spans="2:22" ht="15" customHeight="1" x14ac:dyDescent="0.25"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P22" s="47"/>
    </row>
    <row r="23" spans="2:22" ht="15" customHeight="1" x14ac:dyDescent="0.25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2:22" ht="18.75" x14ac:dyDescent="0.3">
      <c r="B24" s="7" t="s">
        <v>2</v>
      </c>
    </row>
    <row r="25" spans="2:22" ht="24" customHeight="1" x14ac:dyDescent="0.25">
      <c r="B25" s="152" t="s">
        <v>20</v>
      </c>
      <c r="C25" s="153"/>
      <c r="D25" s="153"/>
      <c r="E25" s="153"/>
      <c r="F25" s="153"/>
      <c r="G25" s="154"/>
      <c r="H25" s="155"/>
      <c r="I25" s="156"/>
      <c r="J25" s="156"/>
      <c r="K25" s="156"/>
      <c r="L25" s="156"/>
      <c r="M25" s="156"/>
      <c r="N25" s="156"/>
      <c r="O25" s="157"/>
      <c r="P25" s="157"/>
      <c r="Q25" s="157"/>
      <c r="R25" s="157"/>
      <c r="S25" s="157"/>
      <c r="T25" s="157"/>
      <c r="U25" s="157"/>
      <c r="V25" s="158"/>
    </row>
    <row r="26" spans="2:22" ht="24" customHeight="1" x14ac:dyDescent="0.25">
      <c r="B26" s="152" t="s">
        <v>21</v>
      </c>
      <c r="C26" s="153"/>
      <c r="D26" s="153"/>
      <c r="E26" s="153"/>
      <c r="F26" s="153"/>
      <c r="G26" s="154"/>
      <c r="H26" s="155"/>
      <c r="I26" s="156"/>
      <c r="J26" s="156"/>
      <c r="K26" s="156"/>
      <c r="L26" s="156"/>
      <c r="M26" s="156"/>
      <c r="N26" s="156"/>
      <c r="O26" s="157"/>
      <c r="P26" s="157"/>
      <c r="Q26" s="157"/>
      <c r="R26" s="157"/>
      <c r="S26" s="157"/>
      <c r="T26" s="157"/>
      <c r="U26" s="157"/>
      <c r="V26" s="158"/>
    </row>
    <row r="27" spans="2:22" ht="24" customHeight="1" x14ac:dyDescent="0.25">
      <c r="B27" s="152" t="s">
        <v>22</v>
      </c>
      <c r="C27" s="153"/>
      <c r="D27" s="153"/>
      <c r="E27" s="153"/>
      <c r="F27" s="153"/>
      <c r="G27" s="154"/>
      <c r="H27" s="155"/>
      <c r="I27" s="156"/>
      <c r="J27" s="156"/>
      <c r="K27" s="156"/>
      <c r="L27" s="156"/>
      <c r="M27" s="156"/>
      <c r="N27" s="156"/>
      <c r="O27" s="157"/>
      <c r="P27" s="157"/>
      <c r="Q27" s="157"/>
      <c r="R27" s="157"/>
      <c r="S27" s="157"/>
      <c r="T27" s="157"/>
      <c r="U27" s="157"/>
      <c r="V27" s="158"/>
    </row>
    <row r="28" spans="2:22" ht="24" customHeight="1" x14ac:dyDescent="0.25">
      <c r="B28" s="152" t="s">
        <v>23</v>
      </c>
      <c r="C28" s="153"/>
      <c r="D28" s="153"/>
      <c r="E28" s="153"/>
      <c r="F28" s="153"/>
      <c r="G28" s="154"/>
      <c r="H28" s="155"/>
      <c r="I28" s="156"/>
      <c r="J28" s="156"/>
      <c r="K28" s="156"/>
      <c r="L28" s="156"/>
      <c r="M28" s="156"/>
      <c r="N28" s="156"/>
      <c r="O28" s="157"/>
      <c r="P28" s="157"/>
      <c r="Q28" s="157"/>
      <c r="R28" s="157"/>
      <c r="S28" s="157"/>
      <c r="T28" s="157"/>
      <c r="U28" s="157"/>
      <c r="V28" s="158"/>
    </row>
    <row r="29" spans="2:22" ht="24" customHeight="1" x14ac:dyDescent="0.25">
      <c r="B29" s="152" t="s">
        <v>24</v>
      </c>
      <c r="C29" s="153"/>
      <c r="D29" s="153"/>
      <c r="E29" s="153"/>
      <c r="F29" s="153"/>
      <c r="G29" s="154"/>
      <c r="H29" s="155"/>
      <c r="I29" s="156"/>
      <c r="J29" s="156"/>
      <c r="K29" s="156"/>
      <c r="L29" s="156"/>
      <c r="M29" s="156"/>
      <c r="N29" s="156"/>
      <c r="O29" s="157"/>
      <c r="P29" s="157"/>
      <c r="Q29" s="157"/>
      <c r="R29" s="157"/>
      <c r="S29" s="157"/>
      <c r="T29" s="157"/>
      <c r="U29" s="157"/>
      <c r="V29" s="158"/>
    </row>
    <row r="30" spans="2:22" ht="24" customHeight="1" x14ac:dyDescent="0.25">
      <c r="B30" s="152" t="s">
        <v>25</v>
      </c>
      <c r="C30" s="153"/>
      <c r="D30" s="153"/>
      <c r="E30" s="153"/>
      <c r="F30" s="153"/>
      <c r="G30" s="154"/>
      <c r="H30" s="155"/>
      <c r="I30" s="156"/>
      <c r="J30" s="156"/>
      <c r="K30" s="156"/>
      <c r="L30" s="156"/>
      <c r="M30" s="156"/>
      <c r="N30" s="156"/>
      <c r="O30" s="157"/>
      <c r="P30" s="157"/>
      <c r="Q30" s="157"/>
      <c r="R30" s="157"/>
      <c r="S30" s="157"/>
      <c r="T30" s="157"/>
      <c r="U30" s="157"/>
      <c r="V30" s="158"/>
    </row>
    <row r="31" spans="2:22" ht="24" customHeight="1" x14ac:dyDescent="0.25">
      <c r="B31" s="152" t="s">
        <v>26</v>
      </c>
      <c r="C31" s="153"/>
      <c r="D31" s="153"/>
      <c r="E31" s="153"/>
      <c r="F31" s="153"/>
      <c r="G31" s="154"/>
      <c r="H31" s="155"/>
      <c r="I31" s="156"/>
      <c r="J31" s="156"/>
      <c r="K31" s="156"/>
      <c r="L31" s="156"/>
      <c r="M31" s="156"/>
      <c r="N31" s="156"/>
      <c r="O31" s="157"/>
      <c r="P31" s="157"/>
      <c r="Q31" s="157"/>
      <c r="R31" s="157"/>
      <c r="S31" s="157"/>
      <c r="T31" s="157"/>
      <c r="U31" s="157"/>
      <c r="V31" s="158"/>
    </row>
    <row r="32" spans="2:22" ht="24" customHeight="1" x14ac:dyDescent="0.25">
      <c r="B32" s="159" t="s">
        <v>27</v>
      </c>
      <c r="C32" s="160"/>
      <c r="D32" s="160"/>
      <c r="E32" s="160"/>
      <c r="F32" s="160"/>
      <c r="G32" s="161"/>
      <c r="H32" s="162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4"/>
    </row>
    <row r="33" spans="2:22" ht="15" customHeight="1" x14ac:dyDescent="0.25">
      <c r="B33" s="70"/>
      <c r="C33" s="70"/>
      <c r="M33" s="8"/>
    </row>
    <row r="34" spans="2:22" ht="15" customHeight="1" x14ac:dyDescent="0.25">
      <c r="B34" s="70"/>
      <c r="C34" s="70"/>
      <c r="M34" s="8"/>
    </row>
    <row r="35" spans="2:22" ht="15" customHeight="1" x14ac:dyDescent="0.3">
      <c r="B35" s="7" t="s">
        <v>3</v>
      </c>
      <c r="M35" s="8"/>
    </row>
    <row r="36" spans="2:22" ht="18.600000000000001" customHeight="1" x14ac:dyDescent="0.25">
      <c r="B36" s="139" t="s">
        <v>28</v>
      </c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</row>
    <row r="37" spans="2:22" ht="40.35" customHeight="1" x14ac:dyDescent="0.25">
      <c r="B37" s="86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8"/>
    </row>
    <row r="38" spans="2:22" ht="15" customHeight="1" x14ac:dyDescent="0.25">
      <c r="B38" s="89"/>
      <c r="C38" s="89"/>
      <c r="E38" s="106"/>
      <c r="F38" s="106"/>
      <c r="M38" s="8"/>
    </row>
    <row r="39" spans="2:22" x14ac:dyDescent="0.25">
      <c r="B39" s="70"/>
      <c r="C39" s="70"/>
    </row>
    <row r="40" spans="2:22" ht="20.25" customHeight="1" x14ac:dyDescent="0.3">
      <c r="B40" s="7" t="s">
        <v>4</v>
      </c>
      <c r="M40" s="8"/>
    </row>
    <row r="41" spans="2:22" ht="15" customHeight="1" x14ac:dyDescent="0.25">
      <c r="B41" s="139" t="s">
        <v>29</v>
      </c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</row>
    <row r="42" spans="2:22" ht="15" customHeight="1" x14ac:dyDescent="0.25">
      <c r="B42" s="9" t="s">
        <v>30</v>
      </c>
      <c r="H42" s="10"/>
      <c r="V42" s="11" t="str">
        <f>CONCATENATE("Napsáno ",LEN(B43)," z 900 znaků")</f>
        <v>Napsáno 0 z 900 znaků</v>
      </c>
    </row>
    <row r="43" spans="2:22" ht="100.5" customHeight="1" x14ac:dyDescent="0.25"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8"/>
    </row>
    <row r="44" spans="2:22" x14ac:dyDescent="0.25">
      <c r="B44" s="89"/>
      <c r="C44" s="89"/>
    </row>
    <row r="45" spans="2:22" x14ac:dyDescent="0.25">
      <c r="B45" s="70"/>
      <c r="C45" s="70"/>
    </row>
    <row r="46" spans="2:22" ht="18.75" x14ac:dyDescent="0.25">
      <c r="B46" s="12" t="s">
        <v>5</v>
      </c>
    </row>
    <row r="47" spans="2:22" ht="15" customHeight="1" x14ac:dyDescent="0.25">
      <c r="B47" s="13" t="s">
        <v>31</v>
      </c>
    </row>
    <row r="48" spans="2:22" ht="15" customHeight="1" x14ac:dyDescent="0.25">
      <c r="B48" s="9" t="s">
        <v>30</v>
      </c>
      <c r="H48" s="10"/>
      <c r="V48" s="11" t="str">
        <f>CONCATENATE("Napsáno ",LEN(B49)," z 900 znaků")</f>
        <v>Napsáno 0 z 900 znaků</v>
      </c>
    </row>
    <row r="49" spans="2:22" ht="99.95" customHeight="1" x14ac:dyDescent="0.25">
      <c r="B49" s="170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2"/>
    </row>
    <row r="50" spans="2:22" x14ac:dyDescent="0.25">
      <c r="B50" s="89"/>
      <c r="C50" s="89"/>
    </row>
    <row r="51" spans="2:22" x14ac:dyDescent="0.25">
      <c r="B51" s="70"/>
      <c r="C51" s="70"/>
    </row>
    <row r="52" spans="2:22" ht="18.75" x14ac:dyDescent="0.25">
      <c r="B52" s="12" t="s">
        <v>6</v>
      </c>
    </row>
    <row r="53" spans="2:22" ht="36.75" customHeight="1" x14ac:dyDescent="0.25">
      <c r="B53" s="147" t="s">
        <v>32</v>
      </c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</row>
    <row r="54" spans="2:22" ht="18.75" customHeight="1" x14ac:dyDescent="0.25">
      <c r="B54" s="14" t="s">
        <v>33</v>
      </c>
    </row>
    <row r="55" spans="2:22" ht="19.5" customHeight="1" x14ac:dyDescent="0.25">
      <c r="B55" s="9" t="s">
        <v>34</v>
      </c>
      <c r="H55" s="10"/>
      <c r="V55" s="11" t="str">
        <f>CONCATENATE("Napsáno ",LEN(B56)," ze 450 znaků")</f>
        <v>Napsáno 0 ze 450 znaků</v>
      </c>
    </row>
    <row r="56" spans="2:22" ht="60" customHeight="1" x14ac:dyDescent="0.25">
      <c r="B56" s="86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8"/>
    </row>
    <row r="57" spans="2:22" x14ac:dyDescent="0.25">
      <c r="B57" s="89"/>
      <c r="C57" s="89"/>
    </row>
    <row r="58" spans="2:22" x14ac:dyDescent="0.25">
      <c r="B58" s="70"/>
      <c r="C58" s="70"/>
    </row>
    <row r="59" spans="2:22" ht="18.75" x14ac:dyDescent="0.25">
      <c r="B59" s="12" t="s">
        <v>7</v>
      </c>
    </row>
    <row r="60" spans="2:22" ht="30.75" customHeight="1" x14ac:dyDescent="0.25">
      <c r="B60" s="139" t="s">
        <v>35</v>
      </c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</row>
    <row r="61" spans="2:22" ht="45" customHeight="1" x14ac:dyDescent="0.25">
      <c r="B61" s="139" t="s">
        <v>36</v>
      </c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</row>
    <row r="62" spans="2:22" ht="16.5" customHeight="1" x14ac:dyDescent="0.25">
      <c r="B62" s="9" t="s">
        <v>37</v>
      </c>
      <c r="H62" s="10"/>
      <c r="V62" s="11" t="str">
        <f>CONCATENATE("Napsáno ",LEN(B63)," z 3600 znaků")</f>
        <v>Napsáno 0 z 3600 znaků</v>
      </c>
    </row>
    <row r="63" spans="2:22" ht="275.10000000000002" customHeight="1" x14ac:dyDescent="0.25">
      <c r="B63" s="86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</row>
    <row r="64" spans="2:22" x14ac:dyDescent="0.25">
      <c r="B64" s="106"/>
      <c r="C64" s="106"/>
    </row>
    <row r="65" spans="2:22" ht="13.7" customHeight="1" x14ac:dyDescent="0.25">
      <c r="B65" s="9" t="s">
        <v>38</v>
      </c>
      <c r="C65" s="70"/>
      <c r="V65" s="11" t="str">
        <f>CONCATENATE("Napsáno ",LEN(B66)," z 600 znaků")</f>
        <v>Napsáno 0 z 600 znaků</v>
      </c>
    </row>
    <row r="66" spans="2:22" ht="60" customHeight="1" x14ac:dyDescent="0.25">
      <c r="B66" s="168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</row>
    <row r="67" spans="2:22" ht="13.7" customHeight="1" x14ac:dyDescent="0.25">
      <c r="B67" s="89"/>
      <c r="C67" s="89"/>
    </row>
    <row r="68" spans="2:22" ht="13.7" customHeight="1" x14ac:dyDescent="0.25">
      <c r="B68" s="70"/>
      <c r="C68" s="70"/>
    </row>
    <row r="69" spans="2:22" ht="18.75" x14ac:dyDescent="0.25">
      <c r="B69" s="12" t="s">
        <v>9</v>
      </c>
    </row>
    <row r="70" spans="2:22" ht="76.5" customHeight="1" x14ac:dyDescent="0.25">
      <c r="B70" s="139" t="s">
        <v>39</v>
      </c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</row>
    <row r="71" spans="2:22" x14ac:dyDescent="0.25">
      <c r="B71" s="9" t="s">
        <v>37</v>
      </c>
      <c r="H71" s="10"/>
      <c r="V71" s="11" t="str">
        <f>CONCATENATE("Napsáno ",LEN(B72)," z 3600 znaků")</f>
        <v>Napsáno 0 z 3600 znaků</v>
      </c>
    </row>
    <row r="72" spans="2:22" ht="275.10000000000002" customHeight="1" x14ac:dyDescent="0.25">
      <c r="B72" s="86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8"/>
    </row>
    <row r="73" spans="2:22" ht="15" customHeight="1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spans="2:22" ht="18.75" x14ac:dyDescent="0.3">
      <c r="B74" s="27" t="s">
        <v>40</v>
      </c>
      <c r="C74" s="28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</row>
    <row r="75" spans="2:22" ht="100.5" customHeight="1" x14ac:dyDescent="0.25">
      <c r="B75" s="140" t="s">
        <v>41</v>
      </c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</row>
    <row r="76" spans="2:22" ht="15" customHeight="1" x14ac:dyDescent="0.25">
      <c r="B76" s="30" t="s">
        <v>42</v>
      </c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31"/>
    </row>
    <row r="77" spans="2:22" ht="31.5" customHeight="1" x14ac:dyDescent="0.25">
      <c r="B77" s="145" t="s">
        <v>43</v>
      </c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</row>
    <row r="78" spans="2:22" ht="15" customHeight="1" x14ac:dyDescent="0.25">
      <c r="B78" s="32" t="s">
        <v>30</v>
      </c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31" t="str">
        <f>CONCATENATE("Napsáno ",LEN(B79)," z 900 znaků")</f>
        <v>Napsáno 0 z 900 znaků</v>
      </c>
    </row>
    <row r="79" spans="2:22" ht="135.75" customHeight="1" x14ac:dyDescent="0.25">
      <c r="B79" s="135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7"/>
    </row>
    <row r="80" spans="2:22" ht="15" customHeight="1" x14ac:dyDescent="0.25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</row>
    <row r="81" spans="2:22" ht="15" customHeight="1" x14ac:dyDescent="0.25">
      <c r="B81" s="146" t="s">
        <v>44</v>
      </c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</row>
    <row r="82" spans="2:22" ht="15" customHeight="1" x14ac:dyDescent="0.25">
      <c r="B82" s="143" t="s">
        <v>45</v>
      </c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</row>
    <row r="83" spans="2:22" ht="15" customHeight="1" x14ac:dyDescent="0.25">
      <c r="B83" s="32" t="s">
        <v>30</v>
      </c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31" t="str">
        <f>CONCATENATE("Napsáno ",LEN(B84)," z 900 znaků")</f>
        <v>Napsáno 0 z 900 znaků</v>
      </c>
    </row>
    <row r="84" spans="2:22" ht="135.75" customHeight="1" x14ac:dyDescent="0.25">
      <c r="B84" s="135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7"/>
    </row>
    <row r="85" spans="2:22" ht="15" customHeight="1" x14ac:dyDescent="0.2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</row>
    <row r="86" spans="2:22" ht="15" customHeight="1" x14ac:dyDescent="0.25">
      <c r="B86" s="142" t="s">
        <v>46</v>
      </c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</row>
    <row r="87" spans="2:22" ht="15" customHeight="1" x14ac:dyDescent="0.25">
      <c r="B87" s="143" t="s">
        <v>47</v>
      </c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</row>
    <row r="88" spans="2:22" ht="15" customHeight="1" x14ac:dyDescent="0.25">
      <c r="B88" s="32" t="s">
        <v>30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31" t="str">
        <f>CONCATENATE("Napsáno ",LEN(B89)," z 900 znaků")</f>
        <v>Napsáno 0 z 900 znaků</v>
      </c>
    </row>
    <row r="89" spans="2:22" ht="135.75" customHeight="1" x14ac:dyDescent="0.25">
      <c r="B89" s="135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7"/>
    </row>
    <row r="90" spans="2:22" ht="15" customHeight="1" x14ac:dyDescent="0.25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</row>
    <row r="91" spans="2:22" ht="15" customHeight="1" x14ac:dyDescent="0.25">
      <c r="B91" s="142" t="s">
        <v>48</v>
      </c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</row>
    <row r="92" spans="2:22" ht="15" customHeight="1" x14ac:dyDescent="0.25">
      <c r="B92" s="143" t="s">
        <v>49</v>
      </c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</row>
    <row r="93" spans="2:22" ht="15" customHeight="1" x14ac:dyDescent="0.25">
      <c r="B93" s="32" t="s">
        <v>30</v>
      </c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31" t="str">
        <f>CONCATENATE("Napsáno ",LEN(B94)," z 900 znaků")</f>
        <v>Napsáno 0 z 900 znaků</v>
      </c>
    </row>
    <row r="94" spans="2:22" ht="135.75" customHeight="1" x14ac:dyDescent="0.25">
      <c r="B94" s="135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7"/>
    </row>
    <row r="95" spans="2:22" x14ac:dyDescent="0.25">
      <c r="B95" s="141"/>
      <c r="C95" s="141"/>
    </row>
    <row r="96" spans="2:22" ht="18.75" x14ac:dyDescent="0.25">
      <c r="B96" s="12" t="s">
        <v>11</v>
      </c>
    </row>
    <row r="97" spans="2:22" ht="57" customHeight="1" x14ac:dyDescent="0.25">
      <c r="B97" s="139" t="s">
        <v>50</v>
      </c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</row>
    <row r="98" spans="2:22" ht="15.75" x14ac:dyDescent="0.25">
      <c r="B98" s="14" t="s">
        <v>51</v>
      </c>
    </row>
    <row r="99" spans="2:22" x14ac:dyDescent="0.25">
      <c r="B99" s="10" t="s">
        <v>52</v>
      </c>
    </row>
    <row r="100" spans="2:22" ht="16.5" customHeight="1" x14ac:dyDescent="0.25">
      <c r="B100" s="9" t="s">
        <v>30</v>
      </c>
      <c r="H100" s="10"/>
      <c r="V100" s="11" t="str">
        <f>CONCATENATE("Napsáno ",LEN(B101)," z 900 znaků")</f>
        <v>Napsáno 0 z 900 znaků</v>
      </c>
    </row>
    <row r="101" spans="2:22" ht="150" customHeight="1" x14ac:dyDescent="0.25">
      <c r="B101" s="135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7"/>
    </row>
    <row r="102" spans="2:22" ht="22.5" customHeight="1" x14ac:dyDescent="0.25">
      <c r="B102" s="14" t="s">
        <v>53</v>
      </c>
    </row>
    <row r="103" spans="2:22" ht="34.35" customHeight="1" x14ac:dyDescent="0.25">
      <c r="B103" s="139" t="s">
        <v>54</v>
      </c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</row>
    <row r="104" spans="2:22" ht="18" customHeight="1" x14ac:dyDescent="0.25">
      <c r="B104" s="9" t="s">
        <v>30</v>
      </c>
      <c r="H104" s="10"/>
      <c r="V104" s="11" t="str">
        <f>CONCATENATE("Napsáno ",LEN(B105)," z 900 znaků")</f>
        <v>Napsáno 0 z 900 znaků</v>
      </c>
    </row>
    <row r="105" spans="2:22" ht="150" customHeight="1" x14ac:dyDescent="0.25">
      <c r="B105" s="135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7"/>
    </row>
    <row r="106" spans="2:22" ht="24.75" customHeight="1" x14ac:dyDescent="0.25">
      <c r="B106" s="14" t="s">
        <v>55</v>
      </c>
    </row>
    <row r="107" spans="2:22" ht="50.25" customHeight="1" x14ac:dyDescent="0.25">
      <c r="B107" s="139" t="s">
        <v>56</v>
      </c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</row>
    <row r="108" spans="2:22" ht="16.5" customHeight="1" x14ac:dyDescent="0.25">
      <c r="B108" s="9" t="s">
        <v>30</v>
      </c>
      <c r="H108" s="10"/>
      <c r="V108" s="11" t="str">
        <f>CONCATENATE("Napsáno ",LEN(B109)," z 900 znaků")</f>
        <v>Napsáno 0 z 900 znaků</v>
      </c>
    </row>
    <row r="109" spans="2:22" ht="150" customHeight="1" x14ac:dyDescent="0.25">
      <c r="B109" s="135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7"/>
    </row>
    <row r="110" spans="2:22" ht="23.25" customHeight="1" x14ac:dyDescent="0.25">
      <c r="B110" s="14" t="s">
        <v>57</v>
      </c>
    </row>
    <row r="111" spans="2:22" ht="64.5" customHeight="1" x14ac:dyDescent="0.25">
      <c r="B111" s="139" t="s">
        <v>58</v>
      </c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</row>
    <row r="112" spans="2:22" ht="18" customHeight="1" x14ac:dyDescent="0.25">
      <c r="B112" s="9" t="s">
        <v>30</v>
      </c>
      <c r="H112" s="10"/>
      <c r="V112" s="11" t="str">
        <f>CONCATENATE("Napsáno ",LEN(B113)," z 900 znaků")</f>
        <v>Napsáno 0 z 900 znaků</v>
      </c>
    </row>
    <row r="113" spans="2:22" ht="150" customHeight="1" x14ac:dyDescent="0.25">
      <c r="B113" s="135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7"/>
    </row>
    <row r="114" spans="2:22" x14ac:dyDescent="0.25">
      <c r="B114" s="89"/>
      <c r="C114" s="89"/>
    </row>
    <row r="115" spans="2:22" x14ac:dyDescent="0.25">
      <c r="B115" s="70"/>
      <c r="C115" s="70"/>
    </row>
    <row r="116" spans="2:22" ht="18.75" x14ac:dyDescent="0.25">
      <c r="B116" s="12" t="s">
        <v>12</v>
      </c>
    </row>
    <row r="117" spans="2:22" ht="15" customHeight="1" x14ac:dyDescent="0.25">
      <c r="B117" s="138" t="s">
        <v>59</v>
      </c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</row>
    <row r="118" spans="2:22" ht="31.35" customHeight="1" x14ac:dyDescent="0.25">
      <c r="B118" s="82" t="s">
        <v>60</v>
      </c>
      <c r="C118" s="90"/>
      <c r="D118" s="90"/>
      <c r="E118" s="90"/>
      <c r="F118" s="83"/>
      <c r="G118" s="82" t="s">
        <v>61</v>
      </c>
      <c r="H118" s="83"/>
      <c r="I118" s="82" t="s">
        <v>62</v>
      </c>
      <c r="J118" s="83"/>
      <c r="K118" s="82" t="s">
        <v>63</v>
      </c>
      <c r="L118" s="83"/>
      <c r="M118" s="82" t="s">
        <v>64</v>
      </c>
      <c r="N118" s="83"/>
      <c r="O118" s="82" t="s">
        <v>65</v>
      </c>
      <c r="P118" s="83"/>
      <c r="Q118" s="82" t="s">
        <v>66</v>
      </c>
      <c r="R118" s="83"/>
      <c r="S118" s="82" t="s">
        <v>67</v>
      </c>
      <c r="T118" s="83"/>
      <c r="U118" s="82" t="s">
        <v>68</v>
      </c>
      <c r="V118" s="83"/>
    </row>
    <row r="119" spans="2:22" ht="28.35" customHeight="1" x14ac:dyDescent="0.25">
      <c r="B119" s="128" t="s">
        <v>69</v>
      </c>
      <c r="C119" s="114" t="s">
        <v>70</v>
      </c>
      <c r="D119" s="134"/>
      <c r="E119" s="134"/>
      <c r="F119" s="115"/>
      <c r="G119" s="78"/>
      <c r="H119" s="79"/>
      <c r="I119" s="78"/>
      <c r="J119" s="79"/>
      <c r="K119" s="78"/>
      <c r="L119" s="79"/>
      <c r="M119" s="78"/>
      <c r="N119" s="79"/>
      <c r="O119" s="78"/>
      <c r="P119" s="79"/>
      <c r="Q119" s="78"/>
      <c r="R119" s="79"/>
      <c r="S119" s="78"/>
      <c r="T119" s="79"/>
      <c r="U119" s="78"/>
      <c r="V119" s="79"/>
    </row>
    <row r="120" spans="2:22" ht="25.7" customHeight="1" x14ac:dyDescent="0.25">
      <c r="B120" s="129"/>
      <c r="C120" s="114" t="s">
        <v>71</v>
      </c>
      <c r="D120" s="134"/>
      <c r="E120" s="134"/>
      <c r="F120" s="115"/>
      <c r="G120" s="78"/>
      <c r="H120" s="79"/>
      <c r="I120" s="78"/>
      <c r="J120" s="79"/>
      <c r="K120" s="78"/>
      <c r="L120" s="79"/>
      <c r="M120" s="78"/>
      <c r="N120" s="79"/>
      <c r="O120" s="78"/>
      <c r="P120" s="79"/>
      <c r="Q120" s="78"/>
      <c r="R120" s="79"/>
      <c r="S120" s="78"/>
      <c r="T120" s="79"/>
      <c r="U120" s="78"/>
      <c r="V120" s="79"/>
    </row>
    <row r="121" spans="2:22" ht="32.450000000000003" customHeight="1" x14ac:dyDescent="0.25">
      <c r="B121" s="129"/>
      <c r="C121" s="114" t="s">
        <v>72</v>
      </c>
      <c r="D121" s="134"/>
      <c r="E121" s="134"/>
      <c r="F121" s="115"/>
      <c r="G121" s="78"/>
      <c r="H121" s="79"/>
      <c r="I121" s="78"/>
      <c r="J121" s="79"/>
      <c r="K121" s="78"/>
      <c r="L121" s="79"/>
      <c r="M121" s="78"/>
      <c r="N121" s="79"/>
      <c r="O121" s="78"/>
      <c r="P121" s="79"/>
      <c r="Q121" s="78"/>
      <c r="R121" s="79"/>
      <c r="S121" s="78"/>
      <c r="T121" s="79"/>
      <c r="U121" s="78"/>
      <c r="V121" s="79"/>
    </row>
    <row r="122" spans="2:22" ht="24.6" customHeight="1" x14ac:dyDescent="0.25">
      <c r="B122" s="130"/>
      <c r="C122" s="131" t="s">
        <v>73</v>
      </c>
      <c r="D122" s="132"/>
      <c r="E122" s="132"/>
      <c r="F122" s="133"/>
      <c r="G122" s="80">
        <f>SUM(G119:H121)</f>
        <v>0</v>
      </c>
      <c r="H122" s="81"/>
      <c r="I122" s="80">
        <f t="shared" ref="I122" si="0">SUM(I119:J121)</f>
        <v>0</v>
      </c>
      <c r="J122" s="81"/>
      <c r="K122" s="80">
        <f t="shared" ref="K122" si="1">SUM(K119:L121)</f>
        <v>0</v>
      </c>
      <c r="L122" s="81"/>
      <c r="M122" s="80">
        <f t="shared" ref="M122" si="2">SUM(M119:N121)</f>
        <v>0</v>
      </c>
      <c r="N122" s="81"/>
      <c r="O122" s="80">
        <f t="shared" ref="O122" si="3">SUM(O119:P121)</f>
        <v>0</v>
      </c>
      <c r="P122" s="81"/>
      <c r="Q122" s="80">
        <f t="shared" ref="Q122" si="4">SUM(Q119:R121)</f>
        <v>0</v>
      </c>
      <c r="R122" s="81"/>
      <c r="S122" s="80">
        <f t="shared" ref="S122" si="5">SUM(S119:T121)</f>
        <v>0</v>
      </c>
      <c r="T122" s="81"/>
      <c r="U122" s="80">
        <f>SUM(U119:V121)</f>
        <v>0</v>
      </c>
      <c r="V122" s="81"/>
    </row>
    <row r="123" spans="2:22" ht="22.7" customHeight="1" x14ac:dyDescent="0.25">
      <c r="B123" s="128" t="s">
        <v>74</v>
      </c>
      <c r="C123" s="125" t="s">
        <v>75</v>
      </c>
      <c r="D123" s="126"/>
      <c r="E123" s="126"/>
      <c r="F123" s="127"/>
      <c r="G123" s="78"/>
      <c r="H123" s="79"/>
      <c r="I123" s="78"/>
      <c r="J123" s="79"/>
      <c r="K123" s="78"/>
      <c r="L123" s="79"/>
      <c r="M123" s="78"/>
      <c r="N123" s="79"/>
      <c r="O123" s="78"/>
      <c r="P123" s="79"/>
      <c r="Q123" s="78"/>
      <c r="R123" s="79"/>
      <c r="S123" s="78"/>
      <c r="T123" s="79"/>
      <c r="U123" s="78"/>
      <c r="V123" s="79"/>
    </row>
    <row r="124" spans="2:22" ht="27" customHeight="1" x14ac:dyDescent="0.25">
      <c r="B124" s="129"/>
      <c r="C124" s="125" t="s">
        <v>76</v>
      </c>
      <c r="D124" s="126"/>
      <c r="E124" s="126"/>
      <c r="F124" s="127"/>
      <c r="G124" s="78"/>
      <c r="H124" s="79"/>
      <c r="I124" s="78"/>
      <c r="J124" s="79"/>
      <c r="K124" s="78"/>
      <c r="L124" s="79"/>
      <c r="M124" s="78"/>
      <c r="N124" s="79"/>
      <c r="O124" s="78"/>
      <c r="P124" s="79"/>
      <c r="Q124" s="78"/>
      <c r="R124" s="79"/>
      <c r="S124" s="78"/>
      <c r="T124" s="79"/>
      <c r="U124" s="78"/>
      <c r="V124" s="79"/>
    </row>
    <row r="125" spans="2:22" ht="26.45" customHeight="1" x14ac:dyDescent="0.25">
      <c r="B125" s="130"/>
      <c r="C125" s="131" t="s">
        <v>77</v>
      </c>
      <c r="D125" s="132"/>
      <c r="E125" s="132"/>
      <c r="F125" s="133"/>
      <c r="G125" s="80">
        <f>SUM(G123:H124)</f>
        <v>0</v>
      </c>
      <c r="H125" s="81"/>
      <c r="I125" s="80">
        <f t="shared" ref="I125" si="6">SUM(I123:J124)</f>
        <v>0</v>
      </c>
      <c r="J125" s="81"/>
      <c r="K125" s="80">
        <f t="shared" ref="K125" si="7">SUM(K123:L124)</f>
        <v>0</v>
      </c>
      <c r="L125" s="81"/>
      <c r="M125" s="80">
        <f t="shared" ref="M125" si="8">SUM(M123:N124)</f>
        <v>0</v>
      </c>
      <c r="N125" s="81"/>
      <c r="O125" s="80">
        <f t="shared" ref="O125" si="9">SUM(O123:P124)</f>
        <v>0</v>
      </c>
      <c r="P125" s="81"/>
      <c r="Q125" s="80">
        <f t="shared" ref="Q125" si="10">SUM(Q123:R124)</f>
        <v>0</v>
      </c>
      <c r="R125" s="81"/>
      <c r="S125" s="80">
        <f t="shared" ref="S125" si="11">SUM(S123:T124)</f>
        <v>0</v>
      </c>
      <c r="T125" s="81"/>
      <c r="U125" s="80">
        <v>0</v>
      </c>
      <c r="V125" s="81"/>
    </row>
    <row r="126" spans="2:22" ht="28.7" customHeight="1" x14ac:dyDescent="0.25">
      <c r="B126" s="82" t="s">
        <v>78</v>
      </c>
      <c r="C126" s="90"/>
      <c r="D126" s="90"/>
      <c r="E126" s="90"/>
      <c r="F126" s="83"/>
      <c r="G126" s="91">
        <f>SUM(G122+G125)</f>
        <v>0</v>
      </c>
      <c r="H126" s="92"/>
      <c r="I126" s="91">
        <f t="shared" ref="I126" si="12">SUM(I122+I125)</f>
        <v>0</v>
      </c>
      <c r="J126" s="92"/>
      <c r="K126" s="91">
        <f t="shared" ref="K126" si="13">SUM(K122+K125)</f>
        <v>0</v>
      </c>
      <c r="L126" s="92"/>
      <c r="M126" s="91">
        <f t="shared" ref="M126" si="14">SUM(M122+M125)</f>
        <v>0</v>
      </c>
      <c r="N126" s="92"/>
      <c r="O126" s="91">
        <f t="shared" ref="O126" si="15">SUM(O122+O125)</f>
        <v>0</v>
      </c>
      <c r="P126" s="92"/>
      <c r="Q126" s="91">
        <f t="shared" ref="Q126" si="16">SUM(Q122+Q125)</f>
        <v>0</v>
      </c>
      <c r="R126" s="92"/>
      <c r="S126" s="91">
        <f t="shared" ref="S126" si="17">SUM(S122+S125)</f>
        <v>0</v>
      </c>
      <c r="T126" s="92"/>
      <c r="U126" s="91">
        <f t="shared" ref="U126" si="18">SUM(U122+U125)</f>
        <v>0</v>
      </c>
      <c r="V126" s="92"/>
    </row>
    <row r="127" spans="2:22" x14ac:dyDescent="0.25">
      <c r="B127" s="70"/>
      <c r="C127" s="70"/>
    </row>
    <row r="128" spans="2:22" ht="28.35" customHeight="1" x14ac:dyDescent="0.25">
      <c r="B128" s="84" t="s">
        <v>79</v>
      </c>
      <c r="C128" s="84"/>
      <c r="D128" s="84"/>
      <c r="E128" s="84"/>
      <c r="F128" s="84"/>
      <c r="G128" s="85">
        <f>SUM(G126:V126)</f>
        <v>0</v>
      </c>
      <c r="H128" s="85"/>
      <c r="I128" s="85"/>
      <c r="J128" s="85"/>
    </row>
    <row r="129" spans="2:22" x14ac:dyDescent="0.25">
      <c r="B129" s="70"/>
      <c r="C129" s="70"/>
    </row>
    <row r="130" spans="2:22" ht="22.5" customHeight="1" x14ac:dyDescent="0.25">
      <c r="B130" s="14" t="s">
        <v>80</v>
      </c>
    </row>
    <row r="131" spans="2:22" ht="17.25" customHeight="1" x14ac:dyDescent="0.25">
      <c r="B131" s="16" t="s">
        <v>81</v>
      </c>
    </row>
    <row r="132" spans="2:22" ht="17.25" customHeight="1" x14ac:dyDescent="0.25">
      <c r="B132" s="9" t="s">
        <v>30</v>
      </c>
      <c r="H132" s="10"/>
      <c r="V132" s="11" t="str">
        <f>CONCATENATE("Napsáno ",LEN(B133)," z 900 znaků")</f>
        <v>Napsáno 0 z 900 znaků</v>
      </c>
    </row>
    <row r="133" spans="2:22" ht="150" customHeight="1" x14ac:dyDescent="0.25">
      <c r="B133" s="86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8"/>
    </row>
    <row r="134" spans="2:22" x14ac:dyDescent="0.25">
      <c r="B134" s="89"/>
      <c r="C134" s="89"/>
    </row>
    <row r="135" spans="2:22" x14ac:dyDescent="0.25">
      <c r="B135" s="70"/>
      <c r="C135" s="70"/>
    </row>
    <row r="136" spans="2:22" ht="18.75" x14ac:dyDescent="0.25">
      <c r="B136" s="43" t="s">
        <v>13</v>
      </c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</row>
    <row r="137" spans="2:22" ht="15" customHeight="1" x14ac:dyDescent="0.25">
      <c r="B137" s="165" t="s">
        <v>82</v>
      </c>
      <c r="C137" s="165"/>
      <c r="D137" s="165"/>
      <c r="E137" s="165"/>
      <c r="F137" s="165"/>
      <c r="G137" s="165"/>
      <c r="H137" s="165"/>
      <c r="I137" s="165"/>
      <c r="J137" s="165"/>
      <c r="K137" s="165"/>
      <c r="L137" s="165"/>
      <c r="M137" s="165"/>
      <c r="N137" s="165"/>
      <c r="O137" s="165"/>
      <c r="P137" s="165"/>
      <c r="Q137" s="165"/>
      <c r="R137" s="165"/>
      <c r="S137" s="165"/>
      <c r="T137" s="165"/>
      <c r="U137" s="165"/>
      <c r="V137" s="165"/>
    </row>
    <row r="138" spans="2:22" ht="15" customHeight="1" x14ac:dyDescent="0.25">
      <c r="B138" s="118"/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</row>
    <row r="139" spans="2:22" ht="34.5" customHeight="1" x14ac:dyDescent="0.25">
      <c r="B139" s="75" t="s">
        <v>83</v>
      </c>
      <c r="C139" s="76"/>
      <c r="D139" s="76"/>
      <c r="E139" s="76"/>
      <c r="F139" s="76"/>
      <c r="G139" s="76"/>
      <c r="H139" s="76"/>
      <c r="I139" s="76"/>
      <c r="J139" s="77"/>
      <c r="K139" s="75" t="s">
        <v>84</v>
      </c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7"/>
    </row>
    <row r="140" spans="2:22" ht="30" customHeight="1" x14ac:dyDescent="0.25">
      <c r="B140" s="174"/>
      <c r="C140" s="175"/>
      <c r="D140" s="175"/>
      <c r="E140" s="175"/>
      <c r="F140" s="175"/>
      <c r="G140" s="175"/>
      <c r="H140" s="175"/>
      <c r="I140" s="175"/>
      <c r="J140" s="176"/>
      <c r="K140" s="93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5"/>
    </row>
    <row r="141" spans="2:22" ht="18.75" customHeight="1" x14ac:dyDescent="0.25">
      <c r="B141" s="64"/>
      <c r="C141" s="64"/>
      <c r="D141" s="64"/>
      <c r="E141" s="64"/>
      <c r="F141" s="64"/>
      <c r="G141" s="64"/>
      <c r="H141" s="64"/>
      <c r="I141" s="64"/>
      <c r="J141" s="64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</row>
    <row r="142" spans="2:22" ht="15.75" customHeight="1" x14ac:dyDescent="0.25">
      <c r="B142" s="180" t="s">
        <v>85</v>
      </c>
      <c r="C142" s="180"/>
      <c r="D142" s="180"/>
      <c r="E142" s="180"/>
      <c r="F142" s="180"/>
      <c r="G142" s="180"/>
      <c r="H142" s="180"/>
      <c r="I142" s="180"/>
      <c r="J142" s="180"/>
      <c r="K142" s="180"/>
      <c r="L142" s="180"/>
      <c r="M142" s="180"/>
      <c r="N142" s="180"/>
      <c r="O142" s="180"/>
      <c r="P142" s="180"/>
      <c r="Q142" s="180"/>
      <c r="R142" s="180"/>
      <c r="S142" s="180"/>
      <c r="T142" s="180"/>
      <c r="U142" s="180"/>
      <c r="V142" s="180"/>
    </row>
    <row r="143" spans="2:22" x14ac:dyDescent="0.25">
      <c r="B143" s="179" t="s">
        <v>86</v>
      </c>
      <c r="C143" s="179"/>
      <c r="D143" s="179"/>
      <c r="E143" s="179"/>
      <c r="F143" s="179"/>
      <c r="G143" s="179"/>
      <c r="H143" s="179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</row>
    <row r="144" spans="2:22" x14ac:dyDescent="0.25">
      <c r="B144" s="66" t="s">
        <v>30</v>
      </c>
      <c r="C144" s="63"/>
      <c r="D144" s="63"/>
      <c r="E144" s="63"/>
      <c r="F144" s="63"/>
      <c r="G144" s="63"/>
      <c r="H144" s="67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8" t="str">
        <f>CONCATENATE("Napsáno ",LEN(B145)," z 900 znaků")</f>
        <v>Napsáno 0 z 900 znaků</v>
      </c>
    </row>
    <row r="145" spans="2:26" ht="150" customHeight="1" x14ac:dyDescent="0.25">
      <c r="B145" s="177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</row>
    <row r="146" spans="2:26" x14ac:dyDescent="0.25">
      <c r="B146" s="70"/>
      <c r="C146" s="70"/>
      <c r="E146" s="173"/>
      <c r="F146" s="173"/>
      <c r="G146" s="173"/>
      <c r="H146" s="173"/>
      <c r="I146" s="173"/>
      <c r="J146" s="173"/>
    </row>
    <row r="147" spans="2:26" x14ac:dyDescent="0.25">
      <c r="B147" s="70"/>
      <c r="C147" s="70"/>
      <c r="E147" s="69"/>
      <c r="F147" s="69"/>
      <c r="G147" s="69"/>
      <c r="H147" s="69"/>
      <c r="I147" s="69"/>
      <c r="J147" s="69"/>
    </row>
    <row r="148" spans="2:26" ht="18.75" x14ac:dyDescent="0.25">
      <c r="B148" s="12" t="s">
        <v>14</v>
      </c>
    </row>
    <row r="149" spans="2:26" ht="66" customHeight="1" x14ac:dyDescent="0.25">
      <c r="B149" s="183" t="s">
        <v>87</v>
      </c>
      <c r="C149" s="183"/>
      <c r="D149" s="183"/>
      <c r="E149" s="183"/>
      <c r="F149" s="183"/>
      <c r="G149" s="183"/>
      <c r="H149" s="183"/>
      <c r="I149" s="183"/>
      <c r="J149" s="183"/>
      <c r="K149" s="183"/>
      <c r="L149" s="183"/>
      <c r="M149" s="183"/>
      <c r="N149" s="183"/>
      <c r="O149" s="183"/>
      <c r="P149" s="183"/>
      <c r="Q149" s="183"/>
      <c r="R149" s="183"/>
      <c r="S149" s="183"/>
      <c r="T149" s="183"/>
      <c r="U149" s="183"/>
      <c r="V149" s="183"/>
    </row>
    <row r="150" spans="2:26" ht="21" customHeight="1" x14ac:dyDescent="0.25">
      <c r="B150" s="17" t="s">
        <v>88</v>
      </c>
    </row>
    <row r="151" spans="2:26" x14ac:dyDescent="0.25">
      <c r="B151" s="184" t="s">
        <v>89</v>
      </c>
      <c r="C151" s="184"/>
      <c r="D151" s="48">
        <v>2021</v>
      </c>
      <c r="H151" s="18">
        <v>1</v>
      </c>
      <c r="I151" s="18">
        <v>2</v>
      </c>
      <c r="J151" s="18">
        <v>3</v>
      </c>
      <c r="K151" s="18">
        <v>4</v>
      </c>
      <c r="L151" s="18">
        <v>5</v>
      </c>
      <c r="M151" s="18">
        <v>6</v>
      </c>
      <c r="N151" s="18">
        <v>7</v>
      </c>
      <c r="O151" s="18">
        <v>8</v>
      </c>
      <c r="P151" s="18">
        <v>9</v>
      </c>
      <c r="Q151" s="18">
        <v>10</v>
      </c>
      <c r="R151" s="18">
        <v>11</v>
      </c>
      <c r="S151" s="18">
        <v>12</v>
      </c>
      <c r="T151" s="18">
        <v>13</v>
      </c>
      <c r="U151" s="18">
        <v>14</v>
      </c>
      <c r="V151" s="18">
        <v>15</v>
      </c>
    </row>
    <row r="152" spans="2:26" x14ac:dyDescent="0.25">
      <c r="H152" s="18" t="str">
        <f>CONCATENATE("1. pol. ",H153)</f>
        <v>1. pol. 2021</v>
      </c>
      <c r="I152" s="18" t="str">
        <f>CONCATENATE("2. pol. ",H153)</f>
        <v>2. pol. 2021</v>
      </c>
      <c r="J152" s="18" t="str">
        <f>CONCATENATE("1. pol. ",J153)</f>
        <v>1. pol. 2022</v>
      </c>
      <c r="K152" s="18" t="str">
        <f>CONCATENATE("2. pol. ",J153)</f>
        <v>2. pol. 2022</v>
      </c>
      <c r="L152" s="18" t="str">
        <f>CONCATENATE("1. pol. ",L153)</f>
        <v>1. pol. 2023</v>
      </c>
      <c r="M152" s="18" t="str">
        <f>CONCATENATE("2. pol. ",L153)</f>
        <v>2. pol. 2023</v>
      </c>
      <c r="N152" s="18" t="str">
        <f>CONCATENATE("1. pol. ",N153)</f>
        <v>1. pol. 2024</v>
      </c>
      <c r="O152" s="18" t="str">
        <f>CONCATENATE("2. pol. ",N153)</f>
        <v>2. pol. 2024</v>
      </c>
      <c r="P152" s="18" t="str">
        <f>CONCATENATE("1. pol. ",P153)</f>
        <v>1. pol. 2025</v>
      </c>
      <c r="Q152" s="18" t="str">
        <f>CONCATENATE("2. pol. ",P153)</f>
        <v>2. pol. 2025</v>
      </c>
      <c r="R152" s="18" t="str">
        <f>CONCATENATE("1. pol. ",R153)</f>
        <v>1. pol. 2026</v>
      </c>
      <c r="S152" s="18" t="str">
        <f>CONCATENATE("2. pol. ",R153)</f>
        <v>2. pol. 2026</v>
      </c>
      <c r="T152" s="18" t="str">
        <f>CONCATENATE("1. pol. ",T153)</f>
        <v>1. pol. 2027</v>
      </c>
      <c r="U152" s="18" t="str">
        <f>CONCATENATE("2. pol. ",T153)</f>
        <v>2. pol. 2027</v>
      </c>
      <c r="V152" s="18" t="str">
        <f>CONCATENATE("1. pol. ",V153)</f>
        <v>1. pol. 2028</v>
      </c>
    </row>
    <row r="153" spans="2:26" ht="15" customHeight="1" x14ac:dyDescent="0.25">
      <c r="B153" s="185" t="s">
        <v>90</v>
      </c>
      <c r="C153" s="186"/>
      <c r="D153" s="186"/>
      <c r="E153" s="187"/>
      <c r="F153" s="191" t="s">
        <v>91</v>
      </c>
      <c r="G153" s="191" t="s">
        <v>92</v>
      </c>
      <c r="H153" s="123">
        <f>D151</f>
        <v>2021</v>
      </c>
      <c r="I153" s="124"/>
      <c r="J153" s="123">
        <f>H153+1</f>
        <v>2022</v>
      </c>
      <c r="K153" s="124"/>
      <c r="L153" s="123">
        <f t="shared" ref="L153" si="19">J153+1</f>
        <v>2023</v>
      </c>
      <c r="M153" s="124"/>
      <c r="N153" s="123">
        <f t="shared" ref="N153" si="20">L153+1</f>
        <v>2024</v>
      </c>
      <c r="O153" s="124"/>
      <c r="P153" s="123">
        <f t="shared" ref="P153" si="21">N153+1</f>
        <v>2025</v>
      </c>
      <c r="Q153" s="124"/>
      <c r="R153" s="123">
        <f t="shared" ref="R153" si="22">P153+1</f>
        <v>2026</v>
      </c>
      <c r="S153" s="124"/>
      <c r="T153" s="123">
        <f t="shared" ref="T153" si="23">R153+1</f>
        <v>2027</v>
      </c>
      <c r="U153" s="124"/>
      <c r="V153" s="44">
        <f>T153+1</f>
        <v>2028</v>
      </c>
    </row>
    <row r="154" spans="2:26" ht="15" customHeight="1" x14ac:dyDescent="0.25">
      <c r="B154" s="188"/>
      <c r="C154" s="189"/>
      <c r="D154" s="189"/>
      <c r="E154" s="190"/>
      <c r="F154" s="192"/>
      <c r="G154" s="192"/>
      <c r="H154" s="45" t="s">
        <v>93</v>
      </c>
      <c r="I154" s="45" t="s">
        <v>94</v>
      </c>
      <c r="J154" s="45" t="s">
        <v>93</v>
      </c>
      <c r="K154" s="45" t="s">
        <v>94</v>
      </c>
      <c r="L154" s="45" t="s">
        <v>93</v>
      </c>
      <c r="M154" s="45" t="s">
        <v>94</v>
      </c>
      <c r="N154" s="45" t="s">
        <v>93</v>
      </c>
      <c r="O154" s="45" t="s">
        <v>94</v>
      </c>
      <c r="P154" s="45" t="s">
        <v>93</v>
      </c>
      <c r="Q154" s="45" t="s">
        <v>94</v>
      </c>
      <c r="R154" s="45" t="s">
        <v>93</v>
      </c>
      <c r="S154" s="45" t="s">
        <v>94</v>
      </c>
      <c r="T154" s="45" t="s">
        <v>93</v>
      </c>
      <c r="U154" s="45" t="s">
        <v>94</v>
      </c>
      <c r="V154" s="45" t="s">
        <v>93</v>
      </c>
    </row>
    <row r="155" spans="2:26" x14ac:dyDescent="0.25">
      <c r="B155" s="46" t="s">
        <v>95</v>
      </c>
      <c r="C155" s="120"/>
      <c r="D155" s="121"/>
      <c r="E155" s="122"/>
      <c r="F155" s="49"/>
      <c r="G155" s="49"/>
      <c r="H155" s="19">
        <f t="shared" ref="H155:V164" si="24">IF(OR(H$151=$Y155,H$151=$Z155,AND(H$151&gt;$Y155,H$151&lt;$Z155)),1,2)</f>
        <v>2</v>
      </c>
      <c r="I155" s="19">
        <f t="shared" si="24"/>
        <v>2</v>
      </c>
      <c r="J155" s="19">
        <f t="shared" si="24"/>
        <v>2</v>
      </c>
      <c r="K155" s="19">
        <f t="shared" si="24"/>
        <v>2</v>
      </c>
      <c r="L155" s="19">
        <f t="shared" si="24"/>
        <v>2</v>
      </c>
      <c r="M155" s="19">
        <f t="shared" si="24"/>
        <v>2</v>
      </c>
      <c r="N155" s="19">
        <f t="shared" si="24"/>
        <v>2</v>
      </c>
      <c r="O155" s="19">
        <f t="shared" si="24"/>
        <v>2</v>
      </c>
      <c r="P155" s="19">
        <f t="shared" si="24"/>
        <v>2</v>
      </c>
      <c r="Q155" s="19">
        <f t="shared" si="24"/>
        <v>2</v>
      </c>
      <c r="R155" s="19">
        <f t="shared" si="24"/>
        <v>2</v>
      </c>
      <c r="S155" s="19">
        <f t="shared" si="24"/>
        <v>2</v>
      </c>
      <c r="T155" s="19">
        <f t="shared" si="24"/>
        <v>2</v>
      </c>
      <c r="U155" s="19">
        <f t="shared" si="24"/>
        <v>2</v>
      </c>
      <c r="V155" s="19">
        <f t="shared" si="24"/>
        <v>2</v>
      </c>
      <c r="W155" s="20" t="str">
        <f>CONCATENATE("1. pol. ",$H$153)</f>
        <v>1. pol. 2021</v>
      </c>
      <c r="X155" s="20">
        <v>1</v>
      </c>
      <c r="Y155" s="20" t="str">
        <f t="shared" ref="Y155:Y169" si="25">IF(F155="","",VLOOKUP(F155,$W$155:$X$169,2,FALSE))</f>
        <v/>
      </c>
      <c r="Z155" s="20" t="str">
        <f t="shared" ref="Z155:Z169" si="26">IF(G155="","",VLOOKUP(G155,$W$155:$X$169,2,FALSE))</f>
        <v/>
      </c>
    </row>
    <row r="156" spans="2:26" x14ac:dyDescent="0.25">
      <c r="B156" s="46" t="s">
        <v>96</v>
      </c>
      <c r="C156" s="120"/>
      <c r="D156" s="121"/>
      <c r="E156" s="122"/>
      <c r="F156" s="49"/>
      <c r="G156" s="49"/>
      <c r="H156" s="19">
        <f t="shared" si="24"/>
        <v>2</v>
      </c>
      <c r="I156" s="19">
        <f t="shared" si="24"/>
        <v>2</v>
      </c>
      <c r="J156" s="19">
        <f t="shared" si="24"/>
        <v>2</v>
      </c>
      <c r="K156" s="19">
        <f t="shared" si="24"/>
        <v>2</v>
      </c>
      <c r="L156" s="19">
        <f t="shared" si="24"/>
        <v>2</v>
      </c>
      <c r="M156" s="19">
        <f t="shared" si="24"/>
        <v>2</v>
      </c>
      <c r="N156" s="19">
        <f t="shared" si="24"/>
        <v>2</v>
      </c>
      <c r="O156" s="19">
        <f t="shared" si="24"/>
        <v>2</v>
      </c>
      <c r="P156" s="19">
        <f t="shared" si="24"/>
        <v>2</v>
      </c>
      <c r="Q156" s="19">
        <f t="shared" si="24"/>
        <v>2</v>
      </c>
      <c r="R156" s="19">
        <f t="shared" si="24"/>
        <v>2</v>
      </c>
      <c r="S156" s="19">
        <f t="shared" si="24"/>
        <v>2</v>
      </c>
      <c r="T156" s="19">
        <f t="shared" si="24"/>
        <v>2</v>
      </c>
      <c r="U156" s="19">
        <f t="shared" si="24"/>
        <v>2</v>
      </c>
      <c r="V156" s="19">
        <f t="shared" si="24"/>
        <v>2</v>
      </c>
      <c r="W156" s="20" t="str">
        <f>CONCATENATE("2. pol. ",$H$153)</f>
        <v>2. pol. 2021</v>
      </c>
      <c r="X156" s="20">
        <v>2</v>
      </c>
      <c r="Y156" s="20" t="str">
        <f t="shared" si="25"/>
        <v/>
      </c>
      <c r="Z156" s="20" t="str">
        <f t="shared" si="26"/>
        <v/>
      </c>
    </row>
    <row r="157" spans="2:26" x14ac:dyDescent="0.25">
      <c r="B157" s="46" t="s">
        <v>97</v>
      </c>
      <c r="C157" s="120"/>
      <c r="D157" s="121"/>
      <c r="E157" s="122"/>
      <c r="F157" s="49"/>
      <c r="G157" s="49"/>
      <c r="H157" s="19">
        <f t="shared" si="24"/>
        <v>2</v>
      </c>
      <c r="I157" s="19">
        <f t="shared" si="24"/>
        <v>2</v>
      </c>
      <c r="J157" s="19">
        <f t="shared" si="24"/>
        <v>2</v>
      </c>
      <c r="K157" s="19">
        <f t="shared" si="24"/>
        <v>2</v>
      </c>
      <c r="L157" s="19">
        <f t="shared" si="24"/>
        <v>2</v>
      </c>
      <c r="M157" s="19">
        <f t="shared" si="24"/>
        <v>2</v>
      </c>
      <c r="N157" s="19">
        <f t="shared" si="24"/>
        <v>2</v>
      </c>
      <c r="O157" s="19">
        <f t="shared" si="24"/>
        <v>2</v>
      </c>
      <c r="P157" s="19">
        <f t="shared" si="24"/>
        <v>2</v>
      </c>
      <c r="Q157" s="19">
        <f t="shared" si="24"/>
        <v>2</v>
      </c>
      <c r="R157" s="19">
        <f t="shared" si="24"/>
        <v>2</v>
      </c>
      <c r="S157" s="19">
        <f t="shared" si="24"/>
        <v>2</v>
      </c>
      <c r="T157" s="19">
        <f t="shared" si="24"/>
        <v>2</v>
      </c>
      <c r="U157" s="19">
        <f t="shared" si="24"/>
        <v>2</v>
      </c>
      <c r="V157" s="19">
        <f t="shared" si="24"/>
        <v>2</v>
      </c>
      <c r="W157" s="20" t="str">
        <f>CONCATENATE("1. pol. ",$H$153+1)</f>
        <v>1. pol. 2022</v>
      </c>
      <c r="X157" s="20">
        <v>3</v>
      </c>
      <c r="Y157" s="20" t="str">
        <f t="shared" si="25"/>
        <v/>
      </c>
      <c r="Z157" s="20" t="str">
        <f t="shared" si="26"/>
        <v/>
      </c>
    </row>
    <row r="158" spans="2:26" x14ac:dyDescent="0.25">
      <c r="B158" s="46" t="s">
        <v>98</v>
      </c>
      <c r="C158" s="120"/>
      <c r="D158" s="121"/>
      <c r="E158" s="122"/>
      <c r="F158" s="49"/>
      <c r="G158" s="49"/>
      <c r="H158" s="19">
        <f t="shared" si="24"/>
        <v>2</v>
      </c>
      <c r="I158" s="19">
        <f t="shared" si="24"/>
        <v>2</v>
      </c>
      <c r="J158" s="19">
        <f t="shared" si="24"/>
        <v>2</v>
      </c>
      <c r="K158" s="19">
        <f t="shared" si="24"/>
        <v>2</v>
      </c>
      <c r="L158" s="19">
        <f t="shared" si="24"/>
        <v>2</v>
      </c>
      <c r="M158" s="19">
        <f t="shared" si="24"/>
        <v>2</v>
      </c>
      <c r="N158" s="19">
        <f t="shared" si="24"/>
        <v>2</v>
      </c>
      <c r="O158" s="19">
        <f t="shared" si="24"/>
        <v>2</v>
      </c>
      <c r="P158" s="19">
        <f t="shared" si="24"/>
        <v>2</v>
      </c>
      <c r="Q158" s="19">
        <f t="shared" si="24"/>
        <v>2</v>
      </c>
      <c r="R158" s="19">
        <f t="shared" si="24"/>
        <v>2</v>
      </c>
      <c r="S158" s="19">
        <f t="shared" si="24"/>
        <v>2</v>
      </c>
      <c r="T158" s="19">
        <f t="shared" si="24"/>
        <v>2</v>
      </c>
      <c r="U158" s="19">
        <f t="shared" si="24"/>
        <v>2</v>
      </c>
      <c r="V158" s="19">
        <f t="shared" si="24"/>
        <v>2</v>
      </c>
      <c r="W158" s="20" t="str">
        <f>CONCATENATE("2. pol. ",$H$153+1)</f>
        <v>2. pol. 2022</v>
      </c>
      <c r="X158" s="20">
        <v>4</v>
      </c>
      <c r="Y158" s="20" t="str">
        <f t="shared" si="25"/>
        <v/>
      </c>
      <c r="Z158" s="20" t="str">
        <f t="shared" si="26"/>
        <v/>
      </c>
    </row>
    <row r="159" spans="2:26" x14ac:dyDescent="0.25">
      <c r="B159" s="46" t="s">
        <v>99</v>
      </c>
      <c r="C159" s="120"/>
      <c r="D159" s="121"/>
      <c r="E159" s="122"/>
      <c r="F159" s="49"/>
      <c r="G159" s="49"/>
      <c r="H159" s="19">
        <f t="shared" si="24"/>
        <v>2</v>
      </c>
      <c r="I159" s="19">
        <f t="shared" si="24"/>
        <v>2</v>
      </c>
      <c r="J159" s="19">
        <f t="shared" si="24"/>
        <v>2</v>
      </c>
      <c r="K159" s="19">
        <f t="shared" si="24"/>
        <v>2</v>
      </c>
      <c r="L159" s="19">
        <f t="shared" si="24"/>
        <v>2</v>
      </c>
      <c r="M159" s="19">
        <f t="shared" si="24"/>
        <v>2</v>
      </c>
      <c r="N159" s="19">
        <f t="shared" si="24"/>
        <v>2</v>
      </c>
      <c r="O159" s="19">
        <f t="shared" si="24"/>
        <v>2</v>
      </c>
      <c r="P159" s="19">
        <f t="shared" si="24"/>
        <v>2</v>
      </c>
      <c r="Q159" s="19">
        <f t="shared" si="24"/>
        <v>2</v>
      </c>
      <c r="R159" s="19">
        <f t="shared" si="24"/>
        <v>2</v>
      </c>
      <c r="S159" s="19">
        <f t="shared" si="24"/>
        <v>2</v>
      </c>
      <c r="T159" s="19">
        <f t="shared" si="24"/>
        <v>2</v>
      </c>
      <c r="U159" s="19">
        <f t="shared" si="24"/>
        <v>2</v>
      </c>
      <c r="V159" s="19">
        <f t="shared" si="24"/>
        <v>2</v>
      </c>
      <c r="W159" s="20" t="str">
        <f>CONCATENATE("1. pol. ",$H$153+2)</f>
        <v>1. pol. 2023</v>
      </c>
      <c r="X159" s="20">
        <v>5</v>
      </c>
      <c r="Y159" s="20" t="str">
        <f t="shared" si="25"/>
        <v/>
      </c>
      <c r="Z159" s="20" t="str">
        <f t="shared" si="26"/>
        <v/>
      </c>
    </row>
    <row r="160" spans="2:26" x14ac:dyDescent="0.25">
      <c r="B160" s="46" t="s">
        <v>100</v>
      </c>
      <c r="C160" s="120"/>
      <c r="D160" s="121"/>
      <c r="E160" s="122"/>
      <c r="F160" s="49"/>
      <c r="G160" s="49"/>
      <c r="H160" s="19">
        <f t="shared" si="24"/>
        <v>2</v>
      </c>
      <c r="I160" s="19">
        <f t="shared" si="24"/>
        <v>2</v>
      </c>
      <c r="J160" s="19">
        <f t="shared" si="24"/>
        <v>2</v>
      </c>
      <c r="K160" s="19">
        <f t="shared" si="24"/>
        <v>2</v>
      </c>
      <c r="L160" s="19">
        <f t="shared" si="24"/>
        <v>2</v>
      </c>
      <c r="M160" s="19">
        <f t="shared" si="24"/>
        <v>2</v>
      </c>
      <c r="N160" s="19">
        <f t="shared" si="24"/>
        <v>2</v>
      </c>
      <c r="O160" s="19">
        <f t="shared" si="24"/>
        <v>2</v>
      </c>
      <c r="P160" s="19">
        <f t="shared" si="24"/>
        <v>2</v>
      </c>
      <c r="Q160" s="19">
        <f t="shared" si="24"/>
        <v>2</v>
      </c>
      <c r="R160" s="19">
        <f t="shared" si="24"/>
        <v>2</v>
      </c>
      <c r="S160" s="19">
        <f t="shared" si="24"/>
        <v>2</v>
      </c>
      <c r="T160" s="19">
        <f t="shared" si="24"/>
        <v>2</v>
      </c>
      <c r="U160" s="19">
        <f t="shared" si="24"/>
        <v>2</v>
      </c>
      <c r="V160" s="19">
        <f t="shared" si="24"/>
        <v>2</v>
      </c>
      <c r="W160" s="20" t="str">
        <f>CONCATENATE("2. pol. ",$H$153+2)</f>
        <v>2. pol. 2023</v>
      </c>
      <c r="X160" s="20">
        <v>6</v>
      </c>
      <c r="Y160" s="20" t="str">
        <f t="shared" si="25"/>
        <v/>
      </c>
      <c r="Z160" s="20" t="str">
        <f t="shared" si="26"/>
        <v/>
      </c>
    </row>
    <row r="161" spans="2:26" x14ac:dyDescent="0.25">
      <c r="B161" s="46" t="s">
        <v>101</v>
      </c>
      <c r="C161" s="120"/>
      <c r="D161" s="121"/>
      <c r="E161" s="122"/>
      <c r="F161" s="49"/>
      <c r="G161" s="49"/>
      <c r="H161" s="19">
        <f t="shared" si="24"/>
        <v>2</v>
      </c>
      <c r="I161" s="19">
        <f t="shared" si="24"/>
        <v>2</v>
      </c>
      <c r="J161" s="19">
        <f t="shared" si="24"/>
        <v>2</v>
      </c>
      <c r="K161" s="19">
        <f t="shared" si="24"/>
        <v>2</v>
      </c>
      <c r="L161" s="19">
        <f t="shared" si="24"/>
        <v>2</v>
      </c>
      <c r="M161" s="19">
        <f t="shared" si="24"/>
        <v>2</v>
      </c>
      <c r="N161" s="19">
        <f t="shared" si="24"/>
        <v>2</v>
      </c>
      <c r="O161" s="19">
        <f t="shared" si="24"/>
        <v>2</v>
      </c>
      <c r="P161" s="19">
        <f t="shared" si="24"/>
        <v>2</v>
      </c>
      <c r="Q161" s="19">
        <f t="shared" si="24"/>
        <v>2</v>
      </c>
      <c r="R161" s="19">
        <f t="shared" si="24"/>
        <v>2</v>
      </c>
      <c r="S161" s="19">
        <f t="shared" si="24"/>
        <v>2</v>
      </c>
      <c r="T161" s="19">
        <f t="shared" si="24"/>
        <v>2</v>
      </c>
      <c r="U161" s="19">
        <f t="shared" si="24"/>
        <v>2</v>
      </c>
      <c r="V161" s="19">
        <f t="shared" si="24"/>
        <v>2</v>
      </c>
      <c r="W161" s="20" t="str">
        <f>CONCATENATE("1. pol. ",$H$153+3)</f>
        <v>1. pol. 2024</v>
      </c>
      <c r="X161" s="20">
        <v>7</v>
      </c>
      <c r="Y161" s="20" t="str">
        <f t="shared" si="25"/>
        <v/>
      </c>
      <c r="Z161" s="20" t="str">
        <f t="shared" si="26"/>
        <v/>
      </c>
    </row>
    <row r="162" spans="2:26" x14ac:dyDescent="0.25">
      <c r="B162" s="46" t="s">
        <v>102</v>
      </c>
      <c r="C162" s="120"/>
      <c r="D162" s="121"/>
      <c r="E162" s="122"/>
      <c r="F162" s="49"/>
      <c r="G162" s="49"/>
      <c r="H162" s="19">
        <f t="shared" si="24"/>
        <v>2</v>
      </c>
      <c r="I162" s="19">
        <f t="shared" si="24"/>
        <v>2</v>
      </c>
      <c r="J162" s="19">
        <f t="shared" si="24"/>
        <v>2</v>
      </c>
      <c r="K162" s="19">
        <f t="shared" si="24"/>
        <v>2</v>
      </c>
      <c r="L162" s="19">
        <f t="shared" si="24"/>
        <v>2</v>
      </c>
      <c r="M162" s="19">
        <f t="shared" si="24"/>
        <v>2</v>
      </c>
      <c r="N162" s="19">
        <f t="shared" si="24"/>
        <v>2</v>
      </c>
      <c r="O162" s="19">
        <f t="shared" si="24"/>
        <v>2</v>
      </c>
      <c r="P162" s="19">
        <f t="shared" si="24"/>
        <v>2</v>
      </c>
      <c r="Q162" s="19">
        <f t="shared" si="24"/>
        <v>2</v>
      </c>
      <c r="R162" s="19">
        <f t="shared" si="24"/>
        <v>2</v>
      </c>
      <c r="S162" s="19">
        <f t="shared" si="24"/>
        <v>2</v>
      </c>
      <c r="T162" s="19">
        <f t="shared" si="24"/>
        <v>2</v>
      </c>
      <c r="U162" s="19">
        <f t="shared" si="24"/>
        <v>2</v>
      </c>
      <c r="V162" s="19">
        <f t="shared" si="24"/>
        <v>2</v>
      </c>
      <c r="W162" s="20" t="str">
        <f>CONCATENATE("2. pol. ",$H$153+3)</f>
        <v>2. pol. 2024</v>
      </c>
      <c r="X162" s="20">
        <v>8</v>
      </c>
      <c r="Y162" s="20" t="str">
        <f t="shared" si="25"/>
        <v/>
      </c>
      <c r="Z162" s="20" t="str">
        <f t="shared" si="26"/>
        <v/>
      </c>
    </row>
    <row r="163" spans="2:26" x14ac:dyDescent="0.25">
      <c r="B163" s="46" t="s">
        <v>103</v>
      </c>
      <c r="C163" s="120"/>
      <c r="D163" s="121"/>
      <c r="E163" s="122"/>
      <c r="F163" s="49"/>
      <c r="G163" s="49"/>
      <c r="H163" s="19">
        <f t="shared" si="24"/>
        <v>2</v>
      </c>
      <c r="I163" s="19">
        <f t="shared" si="24"/>
        <v>2</v>
      </c>
      <c r="J163" s="19">
        <f t="shared" si="24"/>
        <v>2</v>
      </c>
      <c r="K163" s="19">
        <f t="shared" si="24"/>
        <v>2</v>
      </c>
      <c r="L163" s="19">
        <f t="shared" si="24"/>
        <v>2</v>
      </c>
      <c r="M163" s="19">
        <f t="shared" si="24"/>
        <v>2</v>
      </c>
      <c r="N163" s="19">
        <f t="shared" si="24"/>
        <v>2</v>
      </c>
      <c r="O163" s="19">
        <f t="shared" si="24"/>
        <v>2</v>
      </c>
      <c r="P163" s="19">
        <f t="shared" si="24"/>
        <v>2</v>
      </c>
      <c r="Q163" s="19">
        <f t="shared" si="24"/>
        <v>2</v>
      </c>
      <c r="R163" s="19">
        <f t="shared" si="24"/>
        <v>2</v>
      </c>
      <c r="S163" s="19">
        <f t="shared" si="24"/>
        <v>2</v>
      </c>
      <c r="T163" s="19">
        <f t="shared" si="24"/>
        <v>2</v>
      </c>
      <c r="U163" s="19">
        <f t="shared" si="24"/>
        <v>2</v>
      </c>
      <c r="V163" s="19">
        <f t="shared" si="24"/>
        <v>2</v>
      </c>
      <c r="W163" s="20" t="str">
        <f>CONCATENATE("1. pol. ",$H$153+4)</f>
        <v>1. pol. 2025</v>
      </c>
      <c r="X163" s="20">
        <v>9</v>
      </c>
      <c r="Y163" s="20" t="str">
        <f t="shared" si="25"/>
        <v/>
      </c>
      <c r="Z163" s="20" t="str">
        <f t="shared" si="26"/>
        <v/>
      </c>
    </row>
    <row r="164" spans="2:26" x14ac:dyDescent="0.25">
      <c r="B164" s="46" t="s">
        <v>104</v>
      </c>
      <c r="C164" s="120"/>
      <c r="D164" s="121"/>
      <c r="E164" s="122"/>
      <c r="F164" s="49"/>
      <c r="G164" s="49"/>
      <c r="H164" s="19">
        <f t="shared" si="24"/>
        <v>2</v>
      </c>
      <c r="I164" s="19">
        <f t="shared" si="24"/>
        <v>2</v>
      </c>
      <c r="J164" s="19">
        <f t="shared" si="24"/>
        <v>2</v>
      </c>
      <c r="K164" s="19">
        <f t="shared" si="24"/>
        <v>2</v>
      </c>
      <c r="L164" s="19">
        <f t="shared" si="24"/>
        <v>2</v>
      </c>
      <c r="M164" s="19">
        <f t="shared" si="24"/>
        <v>2</v>
      </c>
      <c r="N164" s="19">
        <f t="shared" si="24"/>
        <v>2</v>
      </c>
      <c r="O164" s="19">
        <f t="shared" si="24"/>
        <v>2</v>
      </c>
      <c r="P164" s="19">
        <f t="shared" si="24"/>
        <v>2</v>
      </c>
      <c r="Q164" s="19">
        <f t="shared" si="24"/>
        <v>2</v>
      </c>
      <c r="R164" s="19">
        <f t="shared" si="24"/>
        <v>2</v>
      </c>
      <c r="S164" s="19">
        <f t="shared" si="24"/>
        <v>2</v>
      </c>
      <c r="T164" s="19">
        <f t="shared" si="24"/>
        <v>2</v>
      </c>
      <c r="U164" s="19">
        <f t="shared" si="24"/>
        <v>2</v>
      </c>
      <c r="V164" s="19">
        <f t="shared" si="24"/>
        <v>2</v>
      </c>
      <c r="W164" s="20" t="str">
        <f>CONCATENATE("2. pol. ",$H$153+4)</f>
        <v>2. pol. 2025</v>
      </c>
      <c r="X164" s="20">
        <v>10</v>
      </c>
      <c r="Y164" s="20" t="str">
        <f t="shared" si="25"/>
        <v/>
      </c>
      <c r="Z164" s="20" t="str">
        <f t="shared" si="26"/>
        <v/>
      </c>
    </row>
    <row r="165" spans="2:26" x14ac:dyDescent="0.25">
      <c r="B165" s="46" t="s">
        <v>105</v>
      </c>
      <c r="C165" s="120"/>
      <c r="D165" s="121"/>
      <c r="E165" s="122"/>
      <c r="F165" s="49"/>
      <c r="G165" s="49"/>
      <c r="H165" s="19">
        <f t="shared" ref="H165:V174" si="27">IF(OR(H$151=$Y165,H$151=$Z165,AND(H$151&gt;$Y165,H$151&lt;$Z165)),1,2)</f>
        <v>2</v>
      </c>
      <c r="I165" s="19">
        <f t="shared" si="27"/>
        <v>2</v>
      </c>
      <c r="J165" s="19">
        <f t="shared" si="27"/>
        <v>2</v>
      </c>
      <c r="K165" s="19">
        <f t="shared" si="27"/>
        <v>2</v>
      </c>
      <c r="L165" s="19">
        <f t="shared" si="27"/>
        <v>2</v>
      </c>
      <c r="M165" s="19">
        <f t="shared" si="27"/>
        <v>2</v>
      </c>
      <c r="N165" s="19">
        <f t="shared" si="27"/>
        <v>2</v>
      </c>
      <c r="O165" s="19">
        <f t="shared" si="27"/>
        <v>2</v>
      </c>
      <c r="P165" s="19">
        <f t="shared" si="27"/>
        <v>2</v>
      </c>
      <c r="Q165" s="19">
        <f t="shared" si="27"/>
        <v>2</v>
      </c>
      <c r="R165" s="19">
        <f t="shared" si="27"/>
        <v>2</v>
      </c>
      <c r="S165" s="19">
        <f t="shared" si="27"/>
        <v>2</v>
      </c>
      <c r="T165" s="19">
        <f t="shared" si="27"/>
        <v>2</v>
      </c>
      <c r="U165" s="19">
        <f t="shared" si="27"/>
        <v>2</v>
      </c>
      <c r="V165" s="19">
        <f t="shared" si="27"/>
        <v>2</v>
      </c>
      <c r="W165" s="20" t="str">
        <f>CONCATENATE("1. pol. ",$H$153+5)</f>
        <v>1. pol. 2026</v>
      </c>
      <c r="X165" s="20">
        <v>11</v>
      </c>
      <c r="Y165" s="20" t="str">
        <f t="shared" si="25"/>
        <v/>
      </c>
      <c r="Z165" s="20" t="str">
        <f t="shared" si="26"/>
        <v/>
      </c>
    </row>
    <row r="166" spans="2:26" x14ac:dyDescent="0.25">
      <c r="B166" s="46" t="s">
        <v>106</v>
      </c>
      <c r="C166" s="120"/>
      <c r="D166" s="121"/>
      <c r="E166" s="122"/>
      <c r="F166" s="49"/>
      <c r="G166" s="49"/>
      <c r="H166" s="19">
        <f t="shared" si="27"/>
        <v>2</v>
      </c>
      <c r="I166" s="19">
        <f t="shared" si="27"/>
        <v>2</v>
      </c>
      <c r="J166" s="19">
        <f t="shared" si="27"/>
        <v>2</v>
      </c>
      <c r="K166" s="19">
        <f t="shared" si="27"/>
        <v>2</v>
      </c>
      <c r="L166" s="19">
        <f t="shared" si="27"/>
        <v>2</v>
      </c>
      <c r="M166" s="19">
        <f t="shared" si="27"/>
        <v>2</v>
      </c>
      <c r="N166" s="19">
        <f t="shared" si="27"/>
        <v>2</v>
      </c>
      <c r="O166" s="19">
        <f t="shared" si="27"/>
        <v>2</v>
      </c>
      <c r="P166" s="19">
        <f t="shared" si="27"/>
        <v>2</v>
      </c>
      <c r="Q166" s="19">
        <f t="shared" si="27"/>
        <v>2</v>
      </c>
      <c r="R166" s="19">
        <f t="shared" si="27"/>
        <v>2</v>
      </c>
      <c r="S166" s="19">
        <f t="shared" si="27"/>
        <v>2</v>
      </c>
      <c r="T166" s="19">
        <f t="shared" si="27"/>
        <v>2</v>
      </c>
      <c r="U166" s="19">
        <f t="shared" si="27"/>
        <v>2</v>
      </c>
      <c r="V166" s="19">
        <f t="shared" si="27"/>
        <v>2</v>
      </c>
      <c r="W166" s="20" t="str">
        <f>CONCATENATE("2. pol. ",$H$153+5)</f>
        <v>2. pol. 2026</v>
      </c>
      <c r="X166" s="20">
        <v>12</v>
      </c>
      <c r="Y166" s="20" t="str">
        <f t="shared" si="25"/>
        <v/>
      </c>
      <c r="Z166" s="20" t="str">
        <f t="shared" si="26"/>
        <v/>
      </c>
    </row>
    <row r="167" spans="2:26" x14ac:dyDescent="0.25">
      <c r="B167" s="46" t="s">
        <v>107</v>
      </c>
      <c r="C167" s="120"/>
      <c r="D167" s="121"/>
      <c r="E167" s="122"/>
      <c r="F167" s="49"/>
      <c r="G167" s="49"/>
      <c r="H167" s="19">
        <f t="shared" si="27"/>
        <v>2</v>
      </c>
      <c r="I167" s="19">
        <f t="shared" si="27"/>
        <v>2</v>
      </c>
      <c r="J167" s="19">
        <f t="shared" si="27"/>
        <v>2</v>
      </c>
      <c r="K167" s="19">
        <f t="shared" si="27"/>
        <v>2</v>
      </c>
      <c r="L167" s="19">
        <f t="shared" si="27"/>
        <v>2</v>
      </c>
      <c r="M167" s="19">
        <f t="shared" si="27"/>
        <v>2</v>
      </c>
      <c r="N167" s="19">
        <f t="shared" si="27"/>
        <v>2</v>
      </c>
      <c r="O167" s="19">
        <f t="shared" si="27"/>
        <v>2</v>
      </c>
      <c r="P167" s="19">
        <f t="shared" si="27"/>
        <v>2</v>
      </c>
      <c r="Q167" s="19">
        <f t="shared" si="27"/>
        <v>2</v>
      </c>
      <c r="R167" s="19">
        <f t="shared" si="27"/>
        <v>2</v>
      </c>
      <c r="S167" s="19">
        <f t="shared" si="27"/>
        <v>2</v>
      </c>
      <c r="T167" s="19">
        <f t="shared" si="27"/>
        <v>2</v>
      </c>
      <c r="U167" s="19">
        <f t="shared" si="27"/>
        <v>2</v>
      </c>
      <c r="V167" s="19">
        <f t="shared" si="27"/>
        <v>2</v>
      </c>
      <c r="W167" s="20" t="str">
        <f>CONCATENATE("1. pol. ",$H$153+6)</f>
        <v>1. pol. 2027</v>
      </c>
      <c r="X167" s="20">
        <v>13</v>
      </c>
      <c r="Y167" s="20" t="str">
        <f t="shared" si="25"/>
        <v/>
      </c>
      <c r="Z167" s="20" t="str">
        <f t="shared" si="26"/>
        <v/>
      </c>
    </row>
    <row r="168" spans="2:26" x14ac:dyDescent="0.25">
      <c r="B168" s="46" t="s">
        <v>108</v>
      </c>
      <c r="C168" s="120"/>
      <c r="D168" s="121"/>
      <c r="E168" s="122"/>
      <c r="F168" s="49"/>
      <c r="G168" s="49"/>
      <c r="H168" s="19">
        <f t="shared" si="27"/>
        <v>2</v>
      </c>
      <c r="I168" s="19">
        <f t="shared" si="27"/>
        <v>2</v>
      </c>
      <c r="J168" s="19">
        <f t="shared" si="27"/>
        <v>2</v>
      </c>
      <c r="K168" s="19">
        <f t="shared" si="27"/>
        <v>2</v>
      </c>
      <c r="L168" s="19">
        <f t="shared" si="27"/>
        <v>2</v>
      </c>
      <c r="M168" s="19">
        <f t="shared" si="27"/>
        <v>2</v>
      </c>
      <c r="N168" s="19">
        <f t="shared" si="27"/>
        <v>2</v>
      </c>
      <c r="O168" s="19">
        <f t="shared" si="27"/>
        <v>2</v>
      </c>
      <c r="P168" s="19">
        <f t="shared" si="27"/>
        <v>2</v>
      </c>
      <c r="Q168" s="19">
        <f t="shared" si="27"/>
        <v>2</v>
      </c>
      <c r="R168" s="19">
        <f t="shared" si="27"/>
        <v>2</v>
      </c>
      <c r="S168" s="19">
        <f t="shared" si="27"/>
        <v>2</v>
      </c>
      <c r="T168" s="19">
        <f t="shared" si="27"/>
        <v>2</v>
      </c>
      <c r="U168" s="19">
        <f t="shared" si="27"/>
        <v>2</v>
      </c>
      <c r="V168" s="19">
        <f t="shared" si="27"/>
        <v>2</v>
      </c>
      <c r="W168" s="20" t="str">
        <f>CONCATENATE("2. pol. ",$H$153+6)</f>
        <v>2. pol. 2027</v>
      </c>
      <c r="X168" s="20">
        <v>14</v>
      </c>
      <c r="Y168" s="20" t="str">
        <f t="shared" si="25"/>
        <v/>
      </c>
      <c r="Z168" s="20" t="str">
        <f t="shared" si="26"/>
        <v/>
      </c>
    </row>
    <row r="169" spans="2:26" x14ac:dyDescent="0.25">
      <c r="B169" s="46" t="s">
        <v>109</v>
      </c>
      <c r="C169" s="120"/>
      <c r="D169" s="121"/>
      <c r="E169" s="122"/>
      <c r="F169" s="49"/>
      <c r="G169" s="49"/>
      <c r="H169" s="19">
        <f t="shared" si="27"/>
        <v>2</v>
      </c>
      <c r="I169" s="19">
        <f t="shared" si="27"/>
        <v>2</v>
      </c>
      <c r="J169" s="19">
        <f t="shared" si="27"/>
        <v>2</v>
      </c>
      <c r="K169" s="19">
        <f t="shared" si="27"/>
        <v>2</v>
      </c>
      <c r="L169" s="19">
        <f t="shared" si="27"/>
        <v>2</v>
      </c>
      <c r="M169" s="19">
        <f t="shared" si="27"/>
        <v>2</v>
      </c>
      <c r="N169" s="19">
        <f t="shared" si="27"/>
        <v>2</v>
      </c>
      <c r="O169" s="19">
        <f t="shared" si="27"/>
        <v>2</v>
      </c>
      <c r="P169" s="19">
        <f t="shared" si="27"/>
        <v>2</v>
      </c>
      <c r="Q169" s="19">
        <f t="shared" si="27"/>
        <v>2</v>
      </c>
      <c r="R169" s="19">
        <f t="shared" si="27"/>
        <v>2</v>
      </c>
      <c r="S169" s="19">
        <f t="shared" si="27"/>
        <v>2</v>
      </c>
      <c r="T169" s="19">
        <f t="shared" si="27"/>
        <v>2</v>
      </c>
      <c r="U169" s="19">
        <f t="shared" si="27"/>
        <v>2</v>
      </c>
      <c r="V169" s="19">
        <f t="shared" si="27"/>
        <v>2</v>
      </c>
      <c r="W169" s="20" t="str">
        <f>CONCATENATE("1. pol. ",$H$153+7)</f>
        <v>1. pol. 2028</v>
      </c>
      <c r="X169" s="20">
        <v>15</v>
      </c>
      <c r="Y169" s="20" t="str">
        <f t="shared" si="25"/>
        <v/>
      </c>
      <c r="Z169" s="20" t="str">
        <f t="shared" si="26"/>
        <v/>
      </c>
    </row>
    <row r="170" spans="2:26" x14ac:dyDescent="0.25">
      <c r="B170" s="46" t="s">
        <v>110</v>
      </c>
      <c r="C170" s="120"/>
      <c r="D170" s="121"/>
      <c r="E170" s="122"/>
      <c r="F170" s="49"/>
      <c r="G170" s="49"/>
      <c r="H170" s="19">
        <f t="shared" si="27"/>
        <v>2</v>
      </c>
      <c r="I170" s="19">
        <f t="shared" si="27"/>
        <v>2</v>
      </c>
      <c r="J170" s="19">
        <f t="shared" si="27"/>
        <v>2</v>
      </c>
      <c r="K170" s="19">
        <f t="shared" si="27"/>
        <v>2</v>
      </c>
      <c r="L170" s="19">
        <f t="shared" si="27"/>
        <v>2</v>
      </c>
      <c r="M170" s="19">
        <f t="shared" si="27"/>
        <v>2</v>
      </c>
      <c r="N170" s="19">
        <f t="shared" si="27"/>
        <v>2</v>
      </c>
      <c r="O170" s="19">
        <f t="shared" si="27"/>
        <v>2</v>
      </c>
      <c r="P170" s="19">
        <f t="shared" si="27"/>
        <v>2</v>
      </c>
      <c r="Q170" s="19">
        <f t="shared" si="27"/>
        <v>2</v>
      </c>
      <c r="R170" s="19">
        <f t="shared" si="27"/>
        <v>2</v>
      </c>
      <c r="S170" s="19">
        <f t="shared" si="27"/>
        <v>2</v>
      </c>
      <c r="T170" s="19">
        <f t="shared" si="27"/>
        <v>2</v>
      </c>
      <c r="U170" s="19">
        <f t="shared" si="27"/>
        <v>2</v>
      </c>
      <c r="V170" s="19">
        <f t="shared" si="27"/>
        <v>2</v>
      </c>
    </row>
    <row r="171" spans="2:26" x14ac:dyDescent="0.25">
      <c r="B171" s="46" t="s">
        <v>111</v>
      </c>
      <c r="C171" s="120"/>
      <c r="D171" s="121"/>
      <c r="E171" s="122"/>
      <c r="F171" s="49"/>
      <c r="G171" s="49"/>
      <c r="H171" s="19">
        <f t="shared" si="27"/>
        <v>2</v>
      </c>
      <c r="I171" s="19">
        <f t="shared" si="27"/>
        <v>2</v>
      </c>
      <c r="J171" s="19">
        <f t="shared" si="27"/>
        <v>2</v>
      </c>
      <c r="K171" s="19">
        <f t="shared" si="27"/>
        <v>2</v>
      </c>
      <c r="L171" s="19">
        <f t="shared" si="27"/>
        <v>2</v>
      </c>
      <c r="M171" s="19">
        <f t="shared" si="27"/>
        <v>2</v>
      </c>
      <c r="N171" s="19">
        <f t="shared" si="27"/>
        <v>2</v>
      </c>
      <c r="O171" s="19">
        <f t="shared" si="27"/>
        <v>2</v>
      </c>
      <c r="P171" s="19">
        <f t="shared" si="27"/>
        <v>2</v>
      </c>
      <c r="Q171" s="19">
        <f t="shared" si="27"/>
        <v>2</v>
      </c>
      <c r="R171" s="19">
        <f t="shared" si="27"/>
        <v>2</v>
      </c>
      <c r="S171" s="19">
        <f t="shared" si="27"/>
        <v>2</v>
      </c>
      <c r="T171" s="19">
        <f t="shared" si="27"/>
        <v>2</v>
      </c>
      <c r="U171" s="19">
        <f t="shared" si="27"/>
        <v>2</v>
      </c>
      <c r="V171" s="19">
        <f t="shared" si="27"/>
        <v>2</v>
      </c>
    </row>
    <row r="172" spans="2:26" x14ac:dyDescent="0.25">
      <c r="B172" s="46" t="s">
        <v>112</v>
      </c>
      <c r="C172" s="120"/>
      <c r="D172" s="121"/>
      <c r="E172" s="122"/>
      <c r="F172" s="49"/>
      <c r="G172" s="49"/>
      <c r="H172" s="19">
        <f t="shared" si="27"/>
        <v>2</v>
      </c>
      <c r="I172" s="19">
        <f t="shared" si="27"/>
        <v>2</v>
      </c>
      <c r="J172" s="19">
        <f t="shared" si="27"/>
        <v>2</v>
      </c>
      <c r="K172" s="19">
        <f t="shared" si="27"/>
        <v>2</v>
      </c>
      <c r="L172" s="19">
        <f t="shared" si="27"/>
        <v>2</v>
      </c>
      <c r="M172" s="19">
        <f t="shared" si="27"/>
        <v>2</v>
      </c>
      <c r="N172" s="19">
        <f t="shared" si="27"/>
        <v>2</v>
      </c>
      <c r="O172" s="19">
        <f t="shared" si="27"/>
        <v>2</v>
      </c>
      <c r="P172" s="19">
        <f t="shared" si="27"/>
        <v>2</v>
      </c>
      <c r="Q172" s="19">
        <f t="shared" si="27"/>
        <v>2</v>
      </c>
      <c r="R172" s="19">
        <f t="shared" si="27"/>
        <v>2</v>
      </c>
      <c r="S172" s="19">
        <f t="shared" si="27"/>
        <v>2</v>
      </c>
      <c r="T172" s="19">
        <f t="shared" si="27"/>
        <v>2</v>
      </c>
      <c r="U172" s="19">
        <f t="shared" si="27"/>
        <v>2</v>
      </c>
      <c r="V172" s="19">
        <f t="shared" si="27"/>
        <v>2</v>
      </c>
    </row>
    <row r="173" spans="2:26" x14ac:dyDescent="0.25">
      <c r="B173" s="46" t="s">
        <v>113</v>
      </c>
      <c r="C173" s="120"/>
      <c r="D173" s="121"/>
      <c r="E173" s="122"/>
      <c r="F173" s="49"/>
      <c r="G173" s="49"/>
      <c r="H173" s="19">
        <f t="shared" si="27"/>
        <v>2</v>
      </c>
      <c r="I173" s="19">
        <f t="shared" si="27"/>
        <v>2</v>
      </c>
      <c r="J173" s="19">
        <f t="shared" si="27"/>
        <v>2</v>
      </c>
      <c r="K173" s="19">
        <f t="shared" si="27"/>
        <v>2</v>
      </c>
      <c r="L173" s="19">
        <f t="shared" si="27"/>
        <v>2</v>
      </c>
      <c r="M173" s="19">
        <f t="shared" si="27"/>
        <v>2</v>
      </c>
      <c r="N173" s="19">
        <f t="shared" si="27"/>
        <v>2</v>
      </c>
      <c r="O173" s="19">
        <f t="shared" si="27"/>
        <v>2</v>
      </c>
      <c r="P173" s="19">
        <f t="shared" si="27"/>
        <v>2</v>
      </c>
      <c r="Q173" s="19">
        <f t="shared" si="27"/>
        <v>2</v>
      </c>
      <c r="R173" s="19">
        <f t="shared" si="27"/>
        <v>2</v>
      </c>
      <c r="S173" s="19">
        <f t="shared" si="27"/>
        <v>2</v>
      </c>
      <c r="T173" s="19">
        <f t="shared" si="27"/>
        <v>2</v>
      </c>
      <c r="U173" s="19">
        <f t="shared" si="27"/>
        <v>2</v>
      </c>
      <c r="V173" s="19">
        <f t="shared" si="27"/>
        <v>2</v>
      </c>
    </row>
    <row r="174" spans="2:26" x14ac:dyDescent="0.25">
      <c r="B174" s="46" t="s">
        <v>114</v>
      </c>
      <c r="C174" s="120"/>
      <c r="D174" s="121"/>
      <c r="E174" s="122"/>
      <c r="F174" s="49"/>
      <c r="G174" s="49"/>
      <c r="H174" s="19">
        <f t="shared" si="27"/>
        <v>2</v>
      </c>
      <c r="I174" s="19">
        <f t="shared" si="27"/>
        <v>2</v>
      </c>
      <c r="J174" s="19">
        <f t="shared" si="27"/>
        <v>2</v>
      </c>
      <c r="K174" s="19">
        <f t="shared" si="27"/>
        <v>2</v>
      </c>
      <c r="L174" s="19">
        <f t="shared" si="27"/>
        <v>2</v>
      </c>
      <c r="M174" s="19">
        <f t="shared" si="27"/>
        <v>2</v>
      </c>
      <c r="N174" s="19">
        <f t="shared" si="27"/>
        <v>2</v>
      </c>
      <c r="O174" s="19">
        <f t="shared" si="27"/>
        <v>2</v>
      </c>
      <c r="P174" s="19">
        <f t="shared" si="27"/>
        <v>2</v>
      </c>
      <c r="Q174" s="19">
        <f t="shared" si="27"/>
        <v>2</v>
      </c>
      <c r="R174" s="19">
        <f t="shared" si="27"/>
        <v>2</v>
      </c>
      <c r="S174" s="19">
        <f t="shared" si="27"/>
        <v>2</v>
      </c>
      <c r="T174" s="19">
        <f t="shared" si="27"/>
        <v>2</v>
      </c>
      <c r="U174" s="19">
        <f t="shared" si="27"/>
        <v>2</v>
      </c>
      <c r="V174" s="19">
        <f t="shared" si="27"/>
        <v>2</v>
      </c>
    </row>
    <row r="175" spans="2:26" x14ac:dyDescent="0.25">
      <c r="B175" s="89"/>
      <c r="C175" s="89"/>
    </row>
    <row r="176" spans="2:26" x14ac:dyDescent="0.25">
      <c r="B176" s="70"/>
      <c r="C176" s="70"/>
    </row>
    <row r="177" spans="2:22" ht="18.75" x14ac:dyDescent="0.25">
      <c r="B177" s="12" t="s">
        <v>15</v>
      </c>
    </row>
    <row r="178" spans="2:22" ht="15" customHeight="1" x14ac:dyDescent="0.25">
      <c r="B178" s="105" t="s">
        <v>115</v>
      </c>
      <c r="C178" s="105"/>
      <c r="D178" s="105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</row>
    <row r="179" spans="2:22" ht="20.25" customHeight="1" x14ac:dyDescent="0.25">
      <c r="B179" s="9" t="s">
        <v>30</v>
      </c>
      <c r="H179" s="10"/>
      <c r="V179" s="11" t="str">
        <f>CONCATENATE("Napsáno ",LEN(B180)," z 900 znaků")</f>
        <v>Napsáno 0 z 900 znaků</v>
      </c>
    </row>
    <row r="180" spans="2:22" ht="150" customHeight="1" x14ac:dyDescent="0.25">
      <c r="B180" s="86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8"/>
    </row>
    <row r="181" spans="2:22" x14ac:dyDescent="0.25">
      <c r="B181" s="89"/>
      <c r="C181" s="89"/>
    </row>
    <row r="182" spans="2:22" x14ac:dyDescent="0.25">
      <c r="B182" s="70"/>
      <c r="C182" s="70"/>
    </row>
    <row r="183" spans="2:22" ht="18.75" x14ac:dyDescent="0.25">
      <c r="B183" s="12" t="s">
        <v>16</v>
      </c>
    </row>
    <row r="184" spans="2:22" ht="36" customHeight="1" x14ac:dyDescent="0.25">
      <c r="B184" s="105" t="s">
        <v>116</v>
      </c>
      <c r="C184" s="105"/>
      <c r="D184" s="105"/>
      <c r="E184" s="105"/>
      <c r="F184" s="105"/>
      <c r="G184" s="105"/>
      <c r="H184" s="105"/>
      <c r="I184" s="105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5"/>
      <c r="V184" s="105"/>
    </row>
    <row r="185" spans="2:22" ht="20.25" customHeight="1" x14ac:dyDescent="0.25">
      <c r="B185" s="9" t="s">
        <v>30</v>
      </c>
      <c r="H185" s="10"/>
      <c r="V185" s="11" t="str">
        <f>CONCATENATE("Napsáno ",LEN(B186)," z 900 znaků")</f>
        <v>Napsáno 0 z 900 znaků</v>
      </c>
    </row>
    <row r="186" spans="2:22" ht="150" customHeight="1" x14ac:dyDescent="0.25">
      <c r="B186" s="86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8"/>
    </row>
    <row r="187" spans="2:22" x14ac:dyDescent="0.25">
      <c r="B187" s="106"/>
      <c r="C187" s="106"/>
    </row>
    <row r="189" spans="2:22" ht="18.75" x14ac:dyDescent="0.25">
      <c r="B189" s="12" t="s">
        <v>17</v>
      </c>
    </row>
    <row r="190" spans="2:22" ht="33.75" customHeight="1" x14ac:dyDescent="0.25">
      <c r="B190" s="105" t="s">
        <v>117</v>
      </c>
      <c r="C190" s="105"/>
      <c r="D190" s="105"/>
      <c r="E190" s="105"/>
      <c r="F190" s="105"/>
      <c r="G190" s="105"/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</row>
    <row r="191" spans="2:22" ht="18.75" customHeight="1" x14ac:dyDescent="0.25">
      <c r="B191" s="9" t="s">
        <v>30</v>
      </c>
      <c r="H191" s="10"/>
      <c r="V191" s="11" t="str">
        <f>CONCATENATE("Napsáno ",LEN(B192)," z 900 znaků")</f>
        <v>Napsáno 0 z 900 znaků</v>
      </c>
    </row>
    <row r="192" spans="2:22" ht="150" customHeight="1" x14ac:dyDescent="0.25">
      <c r="B192" s="86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8"/>
    </row>
    <row r="194" spans="2:24" x14ac:dyDescent="0.25">
      <c r="B194" s="118" t="s">
        <v>118</v>
      </c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21"/>
      <c r="N194" s="21"/>
      <c r="O194" s="21"/>
      <c r="P194" s="21"/>
      <c r="Q194" s="21"/>
      <c r="R194" s="21"/>
      <c r="S194" s="21"/>
      <c r="T194" s="21"/>
      <c r="U194" s="21"/>
      <c r="V194" s="21"/>
    </row>
    <row r="195" spans="2:24" ht="29.25" customHeight="1" x14ac:dyDescent="0.25">
      <c r="B195" s="110" t="s">
        <v>60</v>
      </c>
      <c r="C195" s="110"/>
      <c r="D195" s="110"/>
      <c r="E195" s="110" t="s">
        <v>61</v>
      </c>
      <c r="F195" s="110"/>
      <c r="G195" s="110" t="s">
        <v>62</v>
      </c>
      <c r="H195" s="110"/>
      <c r="I195" s="110" t="s">
        <v>63</v>
      </c>
      <c r="J195" s="110"/>
      <c r="K195" s="110" t="s">
        <v>64</v>
      </c>
      <c r="L195" s="110"/>
      <c r="M195" s="110" t="s">
        <v>65</v>
      </c>
      <c r="N195" s="110"/>
      <c r="O195" s="110" t="s">
        <v>66</v>
      </c>
      <c r="P195" s="110"/>
      <c r="Q195" s="104"/>
      <c r="R195" s="104"/>
      <c r="S195" s="101"/>
      <c r="T195" s="101"/>
      <c r="U195" s="101"/>
      <c r="V195" s="101"/>
      <c r="W195" s="101"/>
      <c r="X195" s="101"/>
    </row>
    <row r="196" spans="2:24" ht="30" customHeight="1" x14ac:dyDescent="0.25">
      <c r="B196" s="116" t="s">
        <v>119</v>
      </c>
      <c r="C196" s="114" t="s">
        <v>217</v>
      </c>
      <c r="D196" s="115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1"/>
      <c r="R196" s="101"/>
      <c r="S196" s="101"/>
      <c r="T196" s="101"/>
      <c r="U196" s="99"/>
      <c r="V196" s="99"/>
      <c r="W196" s="113"/>
      <c r="X196" s="113"/>
    </row>
    <row r="197" spans="2:24" ht="30" customHeight="1" x14ac:dyDescent="0.25">
      <c r="B197" s="116"/>
      <c r="C197" s="114" t="s">
        <v>120</v>
      </c>
      <c r="D197" s="115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4"/>
      <c r="R197" s="104"/>
      <c r="S197" s="101"/>
      <c r="T197" s="101"/>
      <c r="U197" s="99"/>
      <c r="V197" s="99"/>
      <c r="W197" s="113"/>
      <c r="X197" s="113"/>
    </row>
    <row r="198" spans="2:24" ht="30" customHeight="1" x14ac:dyDescent="0.25">
      <c r="B198" s="116"/>
      <c r="C198" s="112" t="s">
        <v>121</v>
      </c>
      <c r="D198" s="112"/>
      <c r="E198" s="100">
        <f>SUM(E196:F197)</f>
        <v>0</v>
      </c>
      <c r="F198" s="100"/>
      <c r="G198" s="100">
        <f>SUM(G196:H197)</f>
        <v>0</v>
      </c>
      <c r="H198" s="100"/>
      <c r="I198" s="100">
        <f>SUM(I196:J197)</f>
        <v>0</v>
      </c>
      <c r="J198" s="100"/>
      <c r="K198" s="100">
        <f>SUM(K196:L197)</f>
        <v>0</v>
      </c>
      <c r="L198" s="100"/>
      <c r="M198" s="100">
        <f>SUM(M196:N197)</f>
        <v>0</v>
      </c>
      <c r="N198" s="100"/>
      <c r="O198" s="100">
        <f>SUM(O196:P197)</f>
        <v>0</v>
      </c>
      <c r="P198" s="100"/>
      <c r="Q198" s="101"/>
      <c r="R198" s="101"/>
      <c r="S198" s="101"/>
      <c r="T198" s="101"/>
      <c r="U198" s="102"/>
      <c r="V198" s="102"/>
      <c r="W198" s="109"/>
      <c r="X198" s="109"/>
    </row>
    <row r="199" spans="2:24" ht="30" customHeight="1" x14ac:dyDescent="0.25">
      <c r="B199" s="116" t="s">
        <v>122</v>
      </c>
      <c r="C199" s="117" t="s">
        <v>123</v>
      </c>
      <c r="D199" s="117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99"/>
      <c r="R199" s="99"/>
      <c r="S199" s="99"/>
      <c r="T199" s="99"/>
      <c r="U199" s="99"/>
      <c r="V199" s="99"/>
      <c r="W199" s="113"/>
      <c r="X199" s="113"/>
    </row>
    <row r="200" spans="2:24" ht="30" customHeight="1" x14ac:dyDescent="0.25">
      <c r="B200" s="116"/>
      <c r="C200" s="117" t="s">
        <v>124</v>
      </c>
      <c r="D200" s="117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99"/>
      <c r="R200" s="99"/>
      <c r="S200" s="99"/>
      <c r="T200" s="99"/>
      <c r="U200" s="99"/>
      <c r="V200" s="99"/>
      <c r="W200" s="113"/>
      <c r="X200" s="113"/>
    </row>
    <row r="201" spans="2:24" ht="30" customHeight="1" x14ac:dyDescent="0.25">
      <c r="B201" s="116"/>
      <c r="C201" s="112" t="s">
        <v>125</v>
      </c>
      <c r="D201" s="112"/>
      <c r="E201" s="100">
        <f>SUM(E199:F200)</f>
        <v>0</v>
      </c>
      <c r="F201" s="100"/>
      <c r="G201" s="100">
        <f t="shared" ref="G201" si="28">SUM(G199:H200)</f>
        <v>0</v>
      </c>
      <c r="H201" s="100"/>
      <c r="I201" s="100">
        <f t="shared" ref="I201" si="29">SUM(I199:J200)</f>
        <v>0</v>
      </c>
      <c r="J201" s="100"/>
      <c r="K201" s="100">
        <f t="shared" ref="K201" si="30">SUM(K199:L200)</f>
        <v>0</v>
      </c>
      <c r="L201" s="100"/>
      <c r="M201" s="100">
        <f t="shared" ref="M201" si="31">SUM(M199:N200)</f>
        <v>0</v>
      </c>
      <c r="N201" s="100"/>
      <c r="O201" s="100">
        <f t="shared" ref="O201" si="32">SUM(O199:P200)</f>
        <v>0</v>
      </c>
      <c r="P201" s="100"/>
      <c r="Q201" s="102"/>
      <c r="R201" s="102"/>
      <c r="S201" s="102"/>
      <c r="T201" s="102"/>
      <c r="U201" s="102"/>
      <c r="V201" s="102"/>
      <c r="W201" s="109"/>
      <c r="X201" s="109"/>
    </row>
    <row r="202" spans="2:24" ht="30" customHeight="1" x14ac:dyDescent="0.25">
      <c r="B202" s="110" t="s">
        <v>126</v>
      </c>
      <c r="C202" s="110"/>
      <c r="D202" s="110"/>
      <c r="E202" s="111">
        <f>E198-E201</f>
        <v>0</v>
      </c>
      <c r="F202" s="111"/>
      <c r="G202" s="111">
        <f t="shared" ref="G202" si="33">G198-G201</f>
        <v>0</v>
      </c>
      <c r="H202" s="111"/>
      <c r="I202" s="111">
        <f t="shared" ref="I202" si="34">I198-I201</f>
        <v>0</v>
      </c>
      <c r="J202" s="111"/>
      <c r="K202" s="111">
        <f t="shared" ref="K202" si="35">K198-K201</f>
        <v>0</v>
      </c>
      <c r="L202" s="111"/>
      <c r="M202" s="111">
        <f t="shared" ref="M202" si="36">M198-M201</f>
        <v>0</v>
      </c>
      <c r="N202" s="111"/>
      <c r="O202" s="111">
        <f t="shared" ref="O202" si="37">O198-O201</f>
        <v>0</v>
      </c>
      <c r="P202" s="111"/>
      <c r="Q202" s="104"/>
      <c r="R202" s="104"/>
      <c r="S202" s="107"/>
      <c r="T202" s="107"/>
      <c r="U202" s="107"/>
      <c r="V202" s="107"/>
      <c r="W202" s="108"/>
      <c r="X202" s="108"/>
    </row>
    <row r="203" spans="2:24" x14ac:dyDescent="0.25">
      <c r="B203" s="106"/>
      <c r="C203" s="106"/>
    </row>
    <row r="205" spans="2:24" ht="18.75" x14ac:dyDescent="0.25">
      <c r="B205" s="12" t="s">
        <v>18</v>
      </c>
    </row>
    <row r="206" spans="2:24" ht="13.7" customHeight="1" x14ac:dyDescent="0.25">
      <c r="B206" s="181" t="s">
        <v>127</v>
      </c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  <c r="R206" s="181"/>
      <c r="S206" s="181"/>
      <c r="T206" s="181"/>
      <c r="U206" s="181"/>
      <c r="V206" s="181"/>
    </row>
    <row r="207" spans="2:24" ht="21.75" customHeight="1" x14ac:dyDescent="0.25">
      <c r="B207" s="96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8"/>
    </row>
    <row r="208" spans="2:24" ht="21.75" customHeight="1" x14ac:dyDescent="0.25">
      <c r="B208" s="96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8"/>
    </row>
    <row r="209" spans="2:22" ht="13.7" customHeight="1" x14ac:dyDescent="0.25">
      <c r="B209" s="182" t="s">
        <v>128</v>
      </c>
      <c r="C209" s="182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  <c r="R209" s="182"/>
      <c r="S209" s="182"/>
      <c r="T209" s="182"/>
      <c r="U209" s="182"/>
      <c r="V209" s="182"/>
    </row>
    <row r="210" spans="2:22" ht="21.75" customHeight="1" x14ac:dyDescent="0.25">
      <c r="B210" s="96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8"/>
    </row>
    <row r="211" spans="2:22" ht="21.75" customHeight="1" x14ac:dyDescent="0.25">
      <c r="B211" s="96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8"/>
    </row>
    <row r="212" spans="2:22" ht="21.75" customHeight="1" x14ac:dyDescent="0.25"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</row>
    <row r="213" spans="2:22" ht="18.75" x14ac:dyDescent="0.3">
      <c r="B213" s="52" t="s">
        <v>129</v>
      </c>
      <c r="C213" s="53"/>
      <c r="D213" s="53"/>
      <c r="E213" s="29"/>
      <c r="F213" s="29"/>
      <c r="G213" s="29"/>
      <c r="H213" s="29"/>
      <c r="I213" s="29"/>
      <c r="J213" s="29"/>
      <c r="K213" s="51"/>
    </row>
    <row r="214" spans="2:22" ht="15.75" x14ac:dyDescent="0.25">
      <c r="B214" s="61"/>
      <c r="C214" s="61"/>
      <c r="D214" s="61"/>
      <c r="E214" s="61"/>
      <c r="F214" s="61"/>
      <c r="G214" s="61"/>
      <c r="H214" s="61"/>
      <c r="I214" s="61"/>
      <c r="J214" s="61"/>
      <c r="K214" s="62"/>
    </row>
    <row r="215" spans="2:22" ht="57" customHeight="1" x14ac:dyDescent="0.25">
      <c r="B215" s="166" t="s">
        <v>130</v>
      </c>
      <c r="C215" s="166"/>
      <c r="D215" s="166"/>
      <c r="E215" s="166"/>
      <c r="F215" s="166"/>
      <c r="G215" s="166"/>
      <c r="H215" s="166"/>
      <c r="I215" s="166"/>
      <c r="J215" s="166"/>
      <c r="K215" s="166"/>
      <c r="L215" s="166"/>
      <c r="M215" s="166"/>
      <c r="N215" s="166"/>
      <c r="O215" s="166"/>
      <c r="P215" s="166"/>
      <c r="Q215" s="166"/>
      <c r="R215" s="167" t="s">
        <v>131</v>
      </c>
      <c r="S215" s="167"/>
      <c r="T215" s="167"/>
      <c r="U215" s="167"/>
      <c r="V215" s="167"/>
    </row>
    <row r="216" spans="2:22" ht="37.5" customHeight="1" x14ac:dyDescent="0.25">
      <c r="B216" s="166" t="s">
        <v>132</v>
      </c>
      <c r="C216" s="166"/>
      <c r="D216" s="166"/>
      <c r="E216" s="166"/>
      <c r="F216" s="166"/>
      <c r="G216" s="166"/>
      <c r="H216" s="166"/>
      <c r="I216" s="166"/>
      <c r="J216" s="166"/>
      <c r="K216" s="166"/>
      <c r="L216" s="166"/>
      <c r="M216" s="166"/>
      <c r="N216" s="166"/>
      <c r="O216" s="166"/>
      <c r="P216" s="166"/>
      <c r="Q216" s="166"/>
      <c r="R216" s="167" t="s">
        <v>131</v>
      </c>
      <c r="S216" s="167"/>
      <c r="T216" s="167"/>
      <c r="U216" s="167"/>
      <c r="V216" s="167"/>
    </row>
    <row r="217" spans="2:22" ht="33.75" customHeight="1" x14ac:dyDescent="0.25">
      <c r="B217" s="166" t="s">
        <v>133</v>
      </c>
      <c r="C217" s="166"/>
      <c r="D217" s="166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  <c r="R217" s="167" t="s">
        <v>131</v>
      </c>
      <c r="S217" s="167"/>
      <c r="T217" s="167"/>
      <c r="U217" s="167"/>
      <c r="V217" s="167"/>
    </row>
    <row r="218" spans="2:22" ht="39.75" customHeight="1" x14ac:dyDescent="0.25">
      <c r="B218" s="166" t="s">
        <v>134</v>
      </c>
      <c r="C218" s="166"/>
      <c r="D218" s="166"/>
      <c r="E218" s="166"/>
      <c r="F218" s="166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  <c r="R218" s="167" t="s">
        <v>131</v>
      </c>
      <c r="S218" s="167"/>
      <c r="T218" s="167"/>
      <c r="U218" s="167"/>
      <c r="V218" s="167"/>
    </row>
    <row r="219" spans="2:22" ht="33.75" x14ac:dyDescent="0.5">
      <c r="J219" s="60"/>
    </row>
    <row r="220" spans="2:22" ht="33.75" x14ac:dyDescent="0.5">
      <c r="J220" s="60"/>
    </row>
  </sheetData>
  <mergeCells count="304">
    <mergeCell ref="R217:V217"/>
    <mergeCell ref="R218:V218"/>
    <mergeCell ref="E146:J146"/>
    <mergeCell ref="B139:J139"/>
    <mergeCell ref="B140:J140"/>
    <mergeCell ref="B208:V208"/>
    <mergeCell ref="B211:V211"/>
    <mergeCell ref="B145:V145"/>
    <mergeCell ref="B143:V143"/>
    <mergeCell ref="B142:V142"/>
    <mergeCell ref="B206:V206"/>
    <mergeCell ref="B209:V209"/>
    <mergeCell ref="B149:V149"/>
    <mergeCell ref="B151:C151"/>
    <mergeCell ref="B153:E154"/>
    <mergeCell ref="F153:F154"/>
    <mergeCell ref="G153:G154"/>
    <mergeCell ref="H153:I153"/>
    <mergeCell ref="J153:K153"/>
    <mergeCell ref="L153:M153"/>
    <mergeCell ref="N153:O153"/>
    <mergeCell ref="P153:Q153"/>
    <mergeCell ref="C159:E159"/>
    <mergeCell ref="C160:E160"/>
    <mergeCell ref="B137:V138"/>
    <mergeCell ref="B210:V210"/>
    <mergeCell ref="B215:Q215"/>
    <mergeCell ref="B216:Q216"/>
    <mergeCell ref="B217:Q217"/>
    <mergeCell ref="B218:Q218"/>
    <mergeCell ref="R215:V215"/>
    <mergeCell ref="R216:V216"/>
    <mergeCell ref="B27:G27"/>
    <mergeCell ref="H27:V27"/>
    <mergeCell ref="B28:G28"/>
    <mergeCell ref="H28:V28"/>
    <mergeCell ref="B29:G29"/>
    <mergeCell ref="H29:V29"/>
    <mergeCell ref="B41:V41"/>
    <mergeCell ref="B43:V43"/>
    <mergeCell ref="B60:V60"/>
    <mergeCell ref="B61:V61"/>
    <mergeCell ref="B63:V63"/>
    <mergeCell ref="B64:C64"/>
    <mergeCell ref="B66:V66"/>
    <mergeCell ref="B67:C67"/>
    <mergeCell ref="B44:C44"/>
    <mergeCell ref="B49:V49"/>
    <mergeCell ref="B81:V81"/>
    <mergeCell ref="B82:V82"/>
    <mergeCell ref="B86:V86"/>
    <mergeCell ref="B87:V87"/>
    <mergeCell ref="B50:C50"/>
    <mergeCell ref="B53:V53"/>
    <mergeCell ref="B56:V56"/>
    <mergeCell ref="B10:M19"/>
    <mergeCell ref="P18:T18"/>
    <mergeCell ref="B25:G25"/>
    <mergeCell ref="H25:V25"/>
    <mergeCell ref="B26:G26"/>
    <mergeCell ref="H26:V26"/>
    <mergeCell ref="B36:V36"/>
    <mergeCell ref="B37:V37"/>
    <mergeCell ref="B38:C38"/>
    <mergeCell ref="E38:F38"/>
    <mergeCell ref="B30:G30"/>
    <mergeCell ref="H30:V30"/>
    <mergeCell ref="B31:G31"/>
    <mergeCell ref="H31:V31"/>
    <mergeCell ref="B32:G32"/>
    <mergeCell ref="H32:V32"/>
    <mergeCell ref="I120:J120"/>
    <mergeCell ref="K120:L120"/>
    <mergeCell ref="M120:N120"/>
    <mergeCell ref="O120:P120"/>
    <mergeCell ref="Q120:R120"/>
    <mergeCell ref="B57:C57"/>
    <mergeCell ref="B101:V101"/>
    <mergeCell ref="B103:V103"/>
    <mergeCell ref="B105:V105"/>
    <mergeCell ref="B107:V107"/>
    <mergeCell ref="B109:V109"/>
    <mergeCell ref="B111:V111"/>
    <mergeCell ref="B70:V70"/>
    <mergeCell ref="B72:V72"/>
    <mergeCell ref="B75:V75"/>
    <mergeCell ref="B79:V79"/>
    <mergeCell ref="B95:C95"/>
    <mergeCell ref="B94:V94"/>
    <mergeCell ref="B91:V91"/>
    <mergeCell ref="B92:V92"/>
    <mergeCell ref="B97:V97"/>
    <mergeCell ref="B84:V84"/>
    <mergeCell ref="B89:V89"/>
    <mergeCell ref="B77:V77"/>
    <mergeCell ref="B113:V113"/>
    <mergeCell ref="B114:C114"/>
    <mergeCell ref="B117:V117"/>
    <mergeCell ref="B118:F118"/>
    <mergeCell ref="G118:H118"/>
    <mergeCell ref="I118:J118"/>
    <mergeCell ref="K118:L118"/>
    <mergeCell ref="M118:N118"/>
    <mergeCell ref="O118:P118"/>
    <mergeCell ref="Q118:R118"/>
    <mergeCell ref="S118:T118"/>
    <mergeCell ref="B119:B122"/>
    <mergeCell ref="C119:F119"/>
    <mergeCell ref="G119:H119"/>
    <mergeCell ref="I119:J119"/>
    <mergeCell ref="K119:L119"/>
    <mergeCell ref="S120:T120"/>
    <mergeCell ref="U120:V120"/>
    <mergeCell ref="C121:F121"/>
    <mergeCell ref="G121:H121"/>
    <mergeCell ref="I121:J121"/>
    <mergeCell ref="K121:L121"/>
    <mergeCell ref="M121:N121"/>
    <mergeCell ref="O121:P121"/>
    <mergeCell ref="Q121:R121"/>
    <mergeCell ref="S121:T121"/>
    <mergeCell ref="U121:V121"/>
    <mergeCell ref="Q122:R122"/>
    <mergeCell ref="S122:T122"/>
    <mergeCell ref="M119:N119"/>
    <mergeCell ref="O119:P119"/>
    <mergeCell ref="Q119:R119"/>
    <mergeCell ref="S119:T119"/>
    <mergeCell ref="C120:F120"/>
    <mergeCell ref="G120:H120"/>
    <mergeCell ref="C122:F122"/>
    <mergeCell ref="G122:H122"/>
    <mergeCell ref="I122:J122"/>
    <mergeCell ref="K122:L122"/>
    <mergeCell ref="M122:N122"/>
    <mergeCell ref="O122:P122"/>
    <mergeCell ref="C125:F125"/>
    <mergeCell ref="G125:H125"/>
    <mergeCell ref="I125:J125"/>
    <mergeCell ref="K125:L125"/>
    <mergeCell ref="M125:N125"/>
    <mergeCell ref="O125:P125"/>
    <mergeCell ref="S123:T123"/>
    <mergeCell ref="C124:F124"/>
    <mergeCell ref="G124:H124"/>
    <mergeCell ref="I124:J124"/>
    <mergeCell ref="K124:L124"/>
    <mergeCell ref="M124:N124"/>
    <mergeCell ref="O124:P124"/>
    <mergeCell ref="Q124:R124"/>
    <mergeCell ref="B123:B125"/>
    <mergeCell ref="C123:F123"/>
    <mergeCell ref="G123:H123"/>
    <mergeCell ref="I123:J123"/>
    <mergeCell ref="K123:L123"/>
    <mergeCell ref="M123:N123"/>
    <mergeCell ref="O123:P123"/>
    <mergeCell ref="C161:E161"/>
    <mergeCell ref="C162:E162"/>
    <mergeCell ref="C163:E163"/>
    <mergeCell ref="C164:E164"/>
    <mergeCell ref="R153:S153"/>
    <mergeCell ref="T153:U153"/>
    <mergeCell ref="C155:E155"/>
    <mergeCell ref="C156:E156"/>
    <mergeCell ref="C157:E157"/>
    <mergeCell ref="C158:E158"/>
    <mergeCell ref="B190:V190"/>
    <mergeCell ref="C171:E171"/>
    <mergeCell ref="C172:E172"/>
    <mergeCell ref="C173:E173"/>
    <mergeCell ref="C174:E174"/>
    <mergeCell ref="B175:C175"/>
    <mergeCell ref="C165:E165"/>
    <mergeCell ref="C166:E166"/>
    <mergeCell ref="C167:E167"/>
    <mergeCell ref="C168:E168"/>
    <mergeCell ref="C169:E169"/>
    <mergeCell ref="C170:E170"/>
    <mergeCell ref="B178:V178"/>
    <mergeCell ref="W195:X195"/>
    <mergeCell ref="B196:B198"/>
    <mergeCell ref="C196:D196"/>
    <mergeCell ref="E196:F196"/>
    <mergeCell ref="G196:H196"/>
    <mergeCell ref="I196:J196"/>
    <mergeCell ref="K196:L196"/>
    <mergeCell ref="M196:N196"/>
    <mergeCell ref="B192:V192"/>
    <mergeCell ref="B194:L194"/>
    <mergeCell ref="B195:D195"/>
    <mergeCell ref="E195:F195"/>
    <mergeCell ref="G195:H195"/>
    <mergeCell ref="I195:J195"/>
    <mergeCell ref="K195:L195"/>
    <mergeCell ref="M195:N195"/>
    <mergeCell ref="O195:P195"/>
    <mergeCell ref="Q195:R195"/>
    <mergeCell ref="W197:X197"/>
    <mergeCell ref="O196:P196"/>
    <mergeCell ref="Q196:R196"/>
    <mergeCell ref="S196:T196"/>
    <mergeCell ref="U196:V196"/>
    <mergeCell ref="W196:X196"/>
    <mergeCell ref="W200:X200"/>
    <mergeCell ref="U199:V199"/>
    <mergeCell ref="C197:D197"/>
    <mergeCell ref="E197:F197"/>
    <mergeCell ref="G197:H197"/>
    <mergeCell ref="I197:J197"/>
    <mergeCell ref="K197:L197"/>
    <mergeCell ref="W198:X198"/>
    <mergeCell ref="B199:B201"/>
    <mergeCell ref="C199:D199"/>
    <mergeCell ref="E199:F199"/>
    <mergeCell ref="G199:H199"/>
    <mergeCell ref="I199:J199"/>
    <mergeCell ref="C198:D198"/>
    <mergeCell ref="E198:F198"/>
    <mergeCell ref="G198:H198"/>
    <mergeCell ref="I198:J198"/>
    <mergeCell ref="K198:L198"/>
    <mergeCell ref="M198:N198"/>
    <mergeCell ref="W199:X199"/>
    <mergeCell ref="C200:D200"/>
    <mergeCell ref="E200:F200"/>
    <mergeCell ref="G200:H200"/>
    <mergeCell ref="I200:J200"/>
    <mergeCell ref="Q200:R200"/>
    <mergeCell ref="S200:T200"/>
    <mergeCell ref="K199:L199"/>
    <mergeCell ref="M199:N199"/>
    <mergeCell ref="O199:P199"/>
    <mergeCell ref="Q199:R199"/>
    <mergeCell ref="S199:T199"/>
    <mergeCell ref="K200:L200"/>
    <mergeCell ref="M200:N200"/>
    <mergeCell ref="W202:X202"/>
    <mergeCell ref="B203:C203"/>
    <mergeCell ref="S201:T201"/>
    <mergeCell ref="U201:V201"/>
    <mergeCell ref="W201:X201"/>
    <mergeCell ref="B202:D202"/>
    <mergeCell ref="E202:F202"/>
    <mergeCell ref="G202:H202"/>
    <mergeCell ref="I202:J202"/>
    <mergeCell ref="K202:L202"/>
    <mergeCell ref="M202:N202"/>
    <mergeCell ref="O202:P202"/>
    <mergeCell ref="C201:D201"/>
    <mergeCell ref="E201:F201"/>
    <mergeCell ref="G201:H201"/>
    <mergeCell ref="I201:J201"/>
    <mergeCell ref="K201:L201"/>
    <mergeCell ref="M201:N201"/>
    <mergeCell ref="O201:P201"/>
    <mergeCell ref="K140:V140"/>
    <mergeCell ref="B207:V207"/>
    <mergeCell ref="U200:V200"/>
    <mergeCell ref="O198:P198"/>
    <mergeCell ref="Q198:R198"/>
    <mergeCell ref="S198:T198"/>
    <mergeCell ref="U198:V198"/>
    <mergeCell ref="M197:N197"/>
    <mergeCell ref="O197:P197"/>
    <mergeCell ref="Q197:R197"/>
    <mergeCell ref="S197:T197"/>
    <mergeCell ref="U197:V197"/>
    <mergeCell ref="S195:T195"/>
    <mergeCell ref="U195:V195"/>
    <mergeCell ref="B180:V180"/>
    <mergeCell ref="B181:C181"/>
    <mergeCell ref="B184:V184"/>
    <mergeCell ref="Q201:R201"/>
    <mergeCell ref="B186:V186"/>
    <mergeCell ref="B187:C187"/>
    <mergeCell ref="Q202:R202"/>
    <mergeCell ref="S202:T202"/>
    <mergeCell ref="U202:V202"/>
    <mergeCell ref="O200:P200"/>
    <mergeCell ref="K139:V139"/>
    <mergeCell ref="U124:V124"/>
    <mergeCell ref="U123:V123"/>
    <mergeCell ref="U122:V122"/>
    <mergeCell ref="U119:V119"/>
    <mergeCell ref="U118:V118"/>
    <mergeCell ref="B128:F128"/>
    <mergeCell ref="G128:J128"/>
    <mergeCell ref="B133:V133"/>
    <mergeCell ref="B134:C134"/>
    <mergeCell ref="U125:V125"/>
    <mergeCell ref="B126:F126"/>
    <mergeCell ref="G126:H126"/>
    <mergeCell ref="I126:J126"/>
    <mergeCell ref="K126:L126"/>
    <mergeCell ref="M126:N126"/>
    <mergeCell ref="O126:P126"/>
    <mergeCell ref="Q126:R126"/>
    <mergeCell ref="S126:T126"/>
    <mergeCell ref="U126:V126"/>
    <mergeCell ref="S124:T124"/>
    <mergeCell ref="Q125:R125"/>
    <mergeCell ref="S125:T125"/>
    <mergeCell ref="Q123:R123"/>
  </mergeCells>
  <conditionalFormatting sqref="H155:V174">
    <cfRule type="cellIs" dxfId="1" priority="2" operator="equal">
      <formula>1</formula>
    </cfRule>
  </conditionalFormatting>
  <conditionalFormatting sqref="E146:E147">
    <cfRule type="cellIs" dxfId="0" priority="1" operator="notEqual">
      <formula>1</formula>
    </cfRule>
  </conditionalFormatting>
  <dataValidations count="8">
    <dataValidation type="textLength" allowBlank="1" showInputMessage="1" showErrorMessage="1" sqref="B66:V66 B145:V145" xr:uid="{1CFE15F0-2A03-4305-9E09-B1A4F6B86161}">
      <formula1>0</formula1>
      <formula2>600</formula2>
    </dataValidation>
    <dataValidation type="list" allowBlank="1" showInputMessage="1" showErrorMessage="1" sqref="F155:G155" xr:uid="{EDFA71FD-5ED6-47DC-8DED-0354AEBDBE46}">
      <formula1>$W$155:$W$171</formula1>
    </dataValidation>
    <dataValidation type="textLength" operator="lessThanOrEqual" allowBlank="1" showInputMessage="1" showErrorMessage="1" sqref="B101:V101 B105:V105 B109:V109 B113:V113 B133:V133 B192:V192 B186:V186 B180:V180" xr:uid="{4F50F66D-52A7-4F66-9AE8-994D94D315C3}">
      <formula1>900</formula1>
    </dataValidation>
    <dataValidation type="textLength" operator="lessThanOrEqual" allowBlank="1" showInputMessage="1" showErrorMessage="1" sqref="B56:V56" xr:uid="{F52A225A-BFA3-4105-A87D-B350C91BC294}">
      <formula1>450</formula1>
    </dataValidation>
    <dataValidation type="list" allowBlank="1" showInputMessage="1" showErrorMessage="1" sqref="D151" xr:uid="{DD2E8A4B-CB01-4C73-8BD2-48EE650D8B36}">
      <formula1>"2018,2019,2020,2021,2022,2023,2024,2025,2026,2027"</formula1>
    </dataValidation>
    <dataValidation type="list" allowBlank="1" showInputMessage="1" showErrorMessage="1" sqref="F156:G174" xr:uid="{C7C452D2-EE18-4AFD-9937-D3FE1E8000BF}">
      <formula1>$W$154:$W$170</formula1>
    </dataValidation>
    <dataValidation type="textLength" allowBlank="1" showInputMessage="1" showErrorMessage="1" sqref="B63:V63 B72:V73 B79:B82 C79:V80 C83:U83 C85:V85 B84:B87 C90:V90 B89:B92 B94" xr:uid="{A93E1429-9A40-4756-AA32-51CDC190D2A5}">
      <formula1>0</formula1>
      <formula2>3600</formula2>
    </dataValidation>
    <dataValidation type="textLength" allowBlank="1" showInputMessage="1" showErrorMessage="1" sqref="B49 B43" xr:uid="{7EDF224F-10A8-422A-84E2-87828AA6AD53}">
      <formula1>0</formula1>
      <formula2>900</formula2>
    </dataValidation>
  </dataValidations>
  <hyperlinks>
    <hyperlink ref="B1" location="'Zadavatel (Nositel)'!$A$2" display="Nahoru" xr:uid="{4033C584-C573-4E46-A6F1-F5F16FD0CAA0}"/>
    <hyperlink ref="P4" location="'Zadavatel (Nositel)'!B24" display="1. Základní údaje" xr:uid="{E35537FE-2C58-4C74-ABE4-41EF0B4AACD8}"/>
    <hyperlink ref="P5" location="'Zadavatel (Nositel)'!B35" display="2. Tématické zaměření projektu dle FST " xr:uid="{8D66AE26-87A2-493E-B022-FEABB4A7512F}"/>
    <hyperlink ref="P6" location="'Zadavatel (Nositel)'!B40" display="3. Stručný popis projektu – abstrakt " xr:uid="{6BA62C0B-6D5C-4BBB-8368-B3593C247C91}"/>
    <hyperlink ref="P7" location="'Zadavatel (Nositel)'!B46" display="4. Aktuální připravenost projektového záměru" xr:uid="{E0C16183-06BF-499C-B085-01E54C0619D0}"/>
    <hyperlink ref="P8" location="'Zadavatel (Nositel)'!B52" display="5. Profil subjektu" xr:uid="{2FE89678-E9B9-4569-9AB1-57B747B60C3B}"/>
    <hyperlink ref="P9" location="'Zadavatel (Nositel)'!B59" display="6. Identifikace cílů, přínosů a dopadů projektu" xr:uid="{6C976553-76A0-4A0F-BFFB-9D5949EF0541}"/>
    <hyperlink ref="P10" location="'Zadavatel (Nositel)'!B69" display="7. Charakteristika věcné části projektu " xr:uid="{06A11279-0F16-41D4-BB78-04C3576DB9D0}"/>
    <hyperlink ref="P12" location="'Zadavatel (Nositel)'!B96" display="9. Popis stavebně-technického řešení" xr:uid="{9B4F504D-A938-4411-AC78-DA95DF049FB4}"/>
    <hyperlink ref="P13" location="'Zadavatel (Nositel)'!B116" display="10. Celkové náklady projektu " xr:uid="{196A86F4-60A7-4AA8-8E40-93D27941C362}"/>
    <hyperlink ref="P14" location="'Zadavatel (Nositel)'!B136" display="11. Spolufinancování" xr:uid="{B4E3F18C-9649-4DC6-97D7-A5F8AF4A0BE3}"/>
    <hyperlink ref="P15" location="'Zadavatel (Nositel)'!B148" display="12. Harmonogram projektu " xr:uid="{58720298-43E8-435F-B7FC-D25B5133995D}"/>
    <hyperlink ref="P16" location="'Zadavatel (Nositel)'!B177" display="13. Zkušenosti v oblasti řízení projektu" xr:uid="{F549F299-F5BD-49AA-9479-8B902DA9B9E1}"/>
    <hyperlink ref="P17" location="'Zadavatel (Nositel)'!B183" display="14. Analýza rizik a varianty řešení" xr:uid="{9AB70B23-9715-4431-8CD4-B81619596FEE}"/>
    <hyperlink ref="P11" location="'Zadavatel (Nositel)'!B74" display="8. Transformační potenciál projektu " xr:uid="{0C8C86EA-8F42-48EC-B16F-F273FB34B9D5}"/>
    <hyperlink ref="P18:T18" location="'Zadavatel (Nositel)'!B189" display="15. Finanční a věcná udržitelnost projektu" xr:uid="{07CF2F75-55C8-4086-B88B-9BA48F418211}"/>
    <hyperlink ref="P19" location="'Zadavatel (Nositel)'!B205" display="16. Soulad se strategiemi" xr:uid="{C8AD0981-E9AF-46AF-885D-C16E909EDC2D}"/>
    <hyperlink ref="P20" location="'Zadavatel (Nositel)'!B213" display="17. Čestné prohlášení " xr:uid="{B99EB4BF-8B06-491D-93C7-EA8BFC02E399}"/>
  </hyperlink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lessThanOrEqual" allowBlank="1" showInputMessage="1" showErrorMessage="1" xr:uid="{F0856B51-54D4-4ABF-BC5F-489060773863}">
          <x14:formula1>
            <xm:f>'Vazba na témata FST'!$A$2:$A$13</xm:f>
          </x14:formula1>
          <xm:sqref>B37:V37</xm:sqref>
        </x14:dataValidation>
        <x14:dataValidation type="list" allowBlank="1" showInputMessage="1" showErrorMessage="1" xr:uid="{429CAD81-5F1E-446A-8CCC-40EC61C48962}">
          <x14:formula1>
            <xm:f>'Soulad se strategiemi'!$B$3:$B$30</xm:f>
          </x14:formula1>
          <xm:sqref>B207:V208</xm:sqref>
        </x14:dataValidation>
        <x14:dataValidation type="list" allowBlank="1" showInputMessage="1" showErrorMessage="1" xr:uid="{FB8E33E5-DDB5-472E-B316-494F1481131D}">
          <x14:formula1>
            <xm:f>'Soulad se strategiemi'!$E$3:$E$24</xm:f>
          </x14:formula1>
          <xm:sqref>B210:V211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418D2-1A8B-43F7-A7A0-EF1A42A2B45B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51A11-879B-47C3-9E54-A4CEAF698C12}">
  <dimension ref="A1:A13"/>
  <sheetViews>
    <sheetView workbookViewId="0">
      <selection activeCell="A21" sqref="A21"/>
    </sheetView>
  </sheetViews>
  <sheetFormatPr defaultColWidth="10.85546875" defaultRowHeight="15" x14ac:dyDescent="0.25"/>
  <cols>
    <col min="1" max="1" width="132" style="38" customWidth="1"/>
    <col min="2" max="16384" width="10.85546875" style="33"/>
  </cols>
  <sheetData>
    <row r="1" spans="1:1" ht="18" thickBot="1" x14ac:dyDescent="0.3">
      <c r="A1" s="39" t="s">
        <v>135</v>
      </c>
    </row>
    <row r="2" spans="1:1" ht="33" x14ac:dyDescent="0.3">
      <c r="A2" s="40" t="s">
        <v>136</v>
      </c>
    </row>
    <row r="3" spans="1:1" ht="33" x14ac:dyDescent="0.3">
      <c r="A3" s="41" t="s">
        <v>137</v>
      </c>
    </row>
    <row r="4" spans="1:1" ht="20.25" customHeight="1" x14ac:dyDescent="0.3">
      <c r="A4" s="41" t="s">
        <v>138</v>
      </c>
    </row>
    <row r="5" spans="1:1" ht="33" x14ac:dyDescent="0.3">
      <c r="A5" s="41" t="s">
        <v>139</v>
      </c>
    </row>
    <row r="6" spans="1:1" ht="16.5" x14ac:dyDescent="0.3">
      <c r="A6" s="41" t="s">
        <v>140</v>
      </c>
    </row>
    <row r="7" spans="1:1" ht="33" x14ac:dyDescent="0.3">
      <c r="A7" s="41" t="s">
        <v>141</v>
      </c>
    </row>
    <row r="8" spans="1:1" ht="33" x14ac:dyDescent="0.3">
      <c r="A8" s="41" t="s">
        <v>142</v>
      </c>
    </row>
    <row r="9" spans="1:1" ht="16.5" x14ac:dyDescent="0.3">
      <c r="A9" s="41" t="s">
        <v>143</v>
      </c>
    </row>
    <row r="10" spans="1:1" ht="16.5" x14ac:dyDescent="0.3">
      <c r="A10" s="41" t="s">
        <v>144</v>
      </c>
    </row>
    <row r="11" spans="1:1" ht="16.5" x14ac:dyDescent="0.3">
      <c r="A11" s="41" t="s">
        <v>145</v>
      </c>
    </row>
    <row r="12" spans="1:1" ht="16.5" x14ac:dyDescent="0.3">
      <c r="A12" s="41" t="s">
        <v>146</v>
      </c>
    </row>
    <row r="13" spans="1:1" ht="33.75" thickBot="1" x14ac:dyDescent="0.35">
      <c r="A13" s="42" t="s">
        <v>147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17CE-8E90-481D-9CC9-3C6AD76061DF}">
  <dimension ref="A1:G30"/>
  <sheetViews>
    <sheetView workbookViewId="0">
      <selection activeCell="B13" sqref="B13"/>
    </sheetView>
  </sheetViews>
  <sheetFormatPr defaultColWidth="9.140625" defaultRowHeight="15" x14ac:dyDescent="0.25"/>
  <cols>
    <col min="1" max="1" width="28.85546875" style="26" customWidth="1"/>
    <col min="2" max="2" width="55.5703125" style="26" customWidth="1"/>
    <col min="3" max="3" width="9.140625" style="26"/>
    <col min="4" max="4" width="27.7109375" style="26" customWidth="1"/>
    <col min="5" max="5" width="101.5703125" style="26" customWidth="1"/>
    <col min="6" max="16384" width="9.140625" style="26"/>
  </cols>
  <sheetData>
    <row r="1" spans="1:7" ht="21" thickBot="1" x14ac:dyDescent="0.4">
      <c r="A1" s="199" t="s">
        <v>148</v>
      </c>
      <c r="B1" s="199"/>
      <c r="C1" s="71"/>
      <c r="D1" s="195" t="s">
        <v>149</v>
      </c>
      <c r="E1" s="196"/>
      <c r="F1" s="36"/>
      <c r="G1" s="37"/>
    </row>
    <row r="2" spans="1:7" ht="30" customHeight="1" thickBot="1" x14ac:dyDescent="0.3">
      <c r="A2" s="54" t="s">
        <v>150</v>
      </c>
      <c r="B2" s="54" t="s">
        <v>151</v>
      </c>
      <c r="C2" s="71"/>
      <c r="D2" s="34" t="s">
        <v>152</v>
      </c>
      <c r="E2" s="35" t="s">
        <v>153</v>
      </c>
      <c r="F2" s="71"/>
      <c r="G2" s="71"/>
    </row>
    <row r="3" spans="1:7" ht="16.5" customHeight="1" x14ac:dyDescent="0.3">
      <c r="A3" s="198" t="s">
        <v>154</v>
      </c>
      <c r="B3" s="55" t="s">
        <v>155</v>
      </c>
      <c r="C3" s="71"/>
      <c r="D3" s="194" t="s">
        <v>156</v>
      </c>
      <c r="E3" s="58" t="s">
        <v>157</v>
      </c>
      <c r="F3" s="71"/>
      <c r="G3" s="71"/>
    </row>
    <row r="4" spans="1:7" ht="16.5" customHeight="1" x14ac:dyDescent="0.3">
      <c r="A4" s="198"/>
      <c r="B4" s="55" t="s">
        <v>158</v>
      </c>
      <c r="C4" s="71"/>
      <c r="D4" s="197"/>
      <c r="E4" s="59" t="s">
        <v>159</v>
      </c>
      <c r="F4" s="71"/>
      <c r="G4" s="71"/>
    </row>
    <row r="5" spans="1:7" ht="16.5" customHeight="1" x14ac:dyDescent="0.3">
      <c r="A5" s="198"/>
      <c r="B5" s="55" t="s">
        <v>160</v>
      </c>
      <c r="C5" s="71"/>
      <c r="D5" s="197"/>
      <c r="E5" s="59" t="s">
        <v>161</v>
      </c>
      <c r="F5" s="71"/>
      <c r="G5" s="71"/>
    </row>
    <row r="6" spans="1:7" ht="16.5" customHeight="1" x14ac:dyDescent="0.3">
      <c r="A6" s="198"/>
      <c r="B6" s="55" t="s">
        <v>162</v>
      </c>
      <c r="C6" s="71"/>
      <c r="D6" s="197"/>
      <c r="E6" s="59" t="s">
        <v>163</v>
      </c>
      <c r="F6" s="71"/>
      <c r="G6" s="71"/>
    </row>
    <row r="7" spans="1:7" ht="16.5" customHeight="1" x14ac:dyDescent="0.3">
      <c r="A7" s="198"/>
      <c r="B7" s="55" t="s">
        <v>164</v>
      </c>
      <c r="C7" s="71"/>
      <c r="D7" s="197" t="s">
        <v>165</v>
      </c>
      <c r="E7" s="59" t="s">
        <v>166</v>
      </c>
      <c r="F7" s="71"/>
      <c r="G7" s="71"/>
    </row>
    <row r="8" spans="1:7" ht="16.5" customHeight="1" x14ac:dyDescent="0.3">
      <c r="A8" s="198" t="s">
        <v>167</v>
      </c>
      <c r="B8" s="55" t="s">
        <v>168</v>
      </c>
      <c r="C8" s="71"/>
      <c r="D8" s="197"/>
      <c r="E8" s="59" t="s">
        <v>169</v>
      </c>
      <c r="F8" s="71"/>
      <c r="G8" s="71"/>
    </row>
    <row r="9" spans="1:7" ht="16.5" customHeight="1" x14ac:dyDescent="0.3">
      <c r="A9" s="198"/>
      <c r="B9" s="55" t="s">
        <v>170</v>
      </c>
      <c r="C9" s="71"/>
      <c r="D9" s="197"/>
      <c r="E9" s="59" t="s">
        <v>171</v>
      </c>
      <c r="F9" s="71"/>
      <c r="G9" s="71"/>
    </row>
    <row r="10" spans="1:7" ht="16.5" customHeight="1" x14ac:dyDescent="0.3">
      <c r="A10" s="198"/>
      <c r="B10" s="55" t="s">
        <v>172</v>
      </c>
      <c r="C10" s="71"/>
      <c r="D10" s="198" t="s">
        <v>173</v>
      </c>
      <c r="E10" s="59" t="s">
        <v>174</v>
      </c>
      <c r="F10" s="71"/>
      <c r="G10" s="71"/>
    </row>
    <row r="11" spans="1:7" ht="16.5" customHeight="1" x14ac:dyDescent="0.3">
      <c r="A11" s="198"/>
      <c r="B11" s="55" t="s">
        <v>175</v>
      </c>
      <c r="C11" s="71"/>
      <c r="D11" s="197"/>
      <c r="E11" s="59" t="s">
        <v>176</v>
      </c>
      <c r="F11" s="71"/>
      <c r="G11" s="71"/>
    </row>
    <row r="12" spans="1:7" ht="16.5" customHeight="1" x14ac:dyDescent="0.3">
      <c r="A12" s="198"/>
      <c r="B12" s="55" t="s">
        <v>177</v>
      </c>
      <c r="C12" s="71"/>
      <c r="D12" s="198" t="s">
        <v>178</v>
      </c>
      <c r="E12" s="59" t="s">
        <v>179</v>
      </c>
      <c r="F12" s="71"/>
      <c r="G12" s="71"/>
    </row>
    <row r="13" spans="1:7" ht="16.5" customHeight="1" x14ac:dyDescent="0.3">
      <c r="A13" s="198" t="s">
        <v>180</v>
      </c>
      <c r="B13" s="55" t="s">
        <v>181</v>
      </c>
      <c r="C13" s="71"/>
      <c r="D13" s="197"/>
      <c r="E13" s="59" t="s">
        <v>182</v>
      </c>
      <c r="F13" s="71"/>
      <c r="G13" s="71"/>
    </row>
    <row r="14" spans="1:7" ht="16.5" customHeight="1" x14ac:dyDescent="0.3">
      <c r="A14" s="198"/>
      <c r="B14" s="55" t="s">
        <v>183</v>
      </c>
      <c r="C14" s="71"/>
      <c r="D14" s="197"/>
      <c r="E14" s="59" t="s">
        <v>184</v>
      </c>
      <c r="F14" s="71"/>
      <c r="G14" s="71"/>
    </row>
    <row r="15" spans="1:7" ht="16.5" customHeight="1" x14ac:dyDescent="0.3">
      <c r="A15" s="198"/>
      <c r="B15" s="55" t="s">
        <v>185</v>
      </c>
      <c r="C15" s="71"/>
      <c r="D15" s="197"/>
      <c r="E15" s="59" t="s">
        <v>186</v>
      </c>
      <c r="F15" s="71"/>
      <c r="G15" s="71"/>
    </row>
    <row r="16" spans="1:7" ht="16.5" customHeight="1" x14ac:dyDescent="0.3">
      <c r="A16" s="198"/>
      <c r="B16" s="55" t="s">
        <v>187</v>
      </c>
      <c r="C16" s="71"/>
      <c r="D16" s="198" t="s">
        <v>188</v>
      </c>
      <c r="E16" s="59" t="s">
        <v>189</v>
      </c>
      <c r="F16" s="71"/>
      <c r="G16" s="71"/>
    </row>
    <row r="17" spans="1:5" ht="16.5" customHeight="1" x14ac:dyDescent="0.3">
      <c r="A17" s="198" t="s">
        <v>190</v>
      </c>
      <c r="B17" s="55" t="s">
        <v>191</v>
      </c>
      <c r="C17" s="71"/>
      <c r="D17" s="198"/>
      <c r="E17" s="59" t="s">
        <v>192</v>
      </c>
    </row>
    <row r="18" spans="1:5" ht="16.5" customHeight="1" x14ac:dyDescent="0.3">
      <c r="A18" s="198"/>
      <c r="B18" s="55" t="s">
        <v>193</v>
      </c>
      <c r="C18" s="71"/>
      <c r="D18" s="198"/>
      <c r="E18" s="59" t="s">
        <v>194</v>
      </c>
    </row>
    <row r="19" spans="1:5" ht="16.5" customHeight="1" x14ac:dyDescent="0.3">
      <c r="A19" s="198"/>
      <c r="B19" s="55" t="s">
        <v>195</v>
      </c>
      <c r="C19" s="71"/>
      <c r="D19" s="198"/>
      <c r="E19" s="59" t="s">
        <v>196</v>
      </c>
    </row>
    <row r="20" spans="1:5" ht="16.5" customHeight="1" x14ac:dyDescent="0.3">
      <c r="A20" s="198"/>
      <c r="B20" s="55" t="s">
        <v>197</v>
      </c>
      <c r="C20" s="71"/>
      <c r="D20" s="198" t="s">
        <v>198</v>
      </c>
      <c r="E20" s="59" t="s">
        <v>199</v>
      </c>
    </row>
    <row r="21" spans="1:5" ht="16.5" customHeight="1" x14ac:dyDescent="0.3">
      <c r="A21" s="198"/>
      <c r="B21" s="55" t="s">
        <v>200</v>
      </c>
      <c r="C21" s="71"/>
      <c r="D21" s="198"/>
      <c r="E21" s="59" t="s">
        <v>201</v>
      </c>
    </row>
    <row r="22" spans="1:5" ht="16.5" customHeight="1" x14ac:dyDescent="0.3">
      <c r="A22" s="198"/>
      <c r="B22" s="56" t="s">
        <v>202</v>
      </c>
      <c r="C22" s="71"/>
      <c r="D22" s="198"/>
      <c r="E22" s="59" t="s">
        <v>203</v>
      </c>
    </row>
    <row r="23" spans="1:5" ht="16.5" customHeight="1" x14ac:dyDescent="0.3">
      <c r="A23" s="198" t="s">
        <v>204</v>
      </c>
      <c r="B23" s="56" t="s">
        <v>205</v>
      </c>
      <c r="C23" s="71"/>
      <c r="D23" s="193" t="s">
        <v>206</v>
      </c>
      <c r="E23" s="59" t="s">
        <v>207</v>
      </c>
    </row>
    <row r="24" spans="1:5" ht="16.5" customHeight="1" x14ac:dyDescent="0.3">
      <c r="A24" s="198"/>
      <c r="B24" s="56" t="s">
        <v>208</v>
      </c>
      <c r="C24" s="71"/>
      <c r="D24" s="194"/>
      <c r="E24" s="59" t="s">
        <v>209</v>
      </c>
    </row>
    <row r="25" spans="1:5" ht="16.5" customHeight="1" x14ac:dyDescent="0.25">
      <c r="A25" s="198"/>
      <c r="B25" s="56" t="s">
        <v>210</v>
      </c>
      <c r="C25" s="71"/>
      <c r="D25" s="71"/>
      <c r="E25" s="71"/>
    </row>
    <row r="26" spans="1:5" ht="16.5" customHeight="1" x14ac:dyDescent="0.25">
      <c r="A26" s="198"/>
      <c r="B26" s="55" t="s">
        <v>211</v>
      </c>
      <c r="C26" s="71"/>
      <c r="D26" s="71"/>
      <c r="E26" s="71"/>
    </row>
    <row r="27" spans="1:5" ht="16.5" customHeight="1" x14ac:dyDescent="0.25">
      <c r="A27" s="198"/>
      <c r="B27" s="55" t="s">
        <v>212</v>
      </c>
      <c r="C27" s="71"/>
      <c r="D27" s="71"/>
      <c r="E27" s="71"/>
    </row>
    <row r="28" spans="1:5" ht="16.5" customHeight="1" x14ac:dyDescent="0.25">
      <c r="A28" s="198" t="s">
        <v>213</v>
      </c>
      <c r="B28" s="55" t="s">
        <v>214</v>
      </c>
      <c r="C28" s="71"/>
      <c r="D28" s="71"/>
      <c r="E28" s="71"/>
    </row>
    <row r="29" spans="1:5" ht="16.5" customHeight="1" x14ac:dyDescent="0.25">
      <c r="A29" s="198"/>
      <c r="B29" s="55" t="s">
        <v>215</v>
      </c>
      <c r="C29" s="71"/>
      <c r="D29" s="71"/>
      <c r="E29" s="71"/>
    </row>
    <row r="30" spans="1:5" ht="16.5" customHeight="1" x14ac:dyDescent="0.25">
      <c r="A30" s="198"/>
      <c r="B30" s="57" t="s">
        <v>216</v>
      </c>
      <c r="C30" s="71"/>
      <c r="D30" s="71"/>
      <c r="E30" s="71"/>
    </row>
  </sheetData>
  <mergeCells count="15">
    <mergeCell ref="A1:B1"/>
    <mergeCell ref="A8:A12"/>
    <mergeCell ref="A28:A30"/>
    <mergeCell ref="A13:A16"/>
    <mergeCell ref="A17:A22"/>
    <mergeCell ref="A23:A27"/>
    <mergeCell ref="A3:A7"/>
    <mergeCell ref="D23:D24"/>
    <mergeCell ref="D1:E1"/>
    <mergeCell ref="D3:D6"/>
    <mergeCell ref="D7:D9"/>
    <mergeCell ref="D10:D11"/>
    <mergeCell ref="D12:D15"/>
    <mergeCell ref="D16:D19"/>
    <mergeCell ref="D20:D2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a200497755052db7bbd3d5b6e507440e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66732aca90771738fe6095e6767223f3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3F6FE2-F5C0-476C-8EE2-A773ED8E04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CF081B-2D9F-48A1-8ACD-EE9AD6E827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B42CA2-D07E-4466-AB5E-EAEDF2726A23}">
  <ds:schemaRefs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41d627bf-a106-4fea-95e5-243811067a0a"/>
    <ds:schemaRef ds:uri="http://schemas.microsoft.com/office/2006/metadata/properties"/>
    <ds:schemaRef ds:uri="http://schemas.microsoft.com/office/infopath/2007/PartnerControls"/>
    <ds:schemaRef ds:uri="332bf68d-6f68-4e32-bbd9-660cee6f1f2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Zadavatel (Nositel)</vt:lpstr>
      <vt:lpstr>List1</vt:lpstr>
      <vt:lpstr>Vazba na témata FST</vt:lpstr>
      <vt:lpstr>Soulad se strategiemi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Bazgierová Pavla</dc:creator>
  <cp:keywords/>
  <dc:description/>
  <cp:lastModifiedBy>Bazgierová Pavla</cp:lastModifiedBy>
  <cp:revision/>
  <dcterms:created xsi:type="dcterms:W3CDTF">2021-03-23T09:04:58Z</dcterms:created>
  <dcterms:modified xsi:type="dcterms:W3CDTF">2021-04-15T20:42:55Z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